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168" windowHeight="7248" tabRatio="895" activeTab="0"/>
  </bookViews>
  <sheets>
    <sheet name="1" sheetId="1" r:id="rId1"/>
    <sheet name="2" sheetId="2" r:id="rId2"/>
    <sheet name="3" sheetId="3" r:id="rId3"/>
    <sheet name="Cviko 1" sheetId="4" r:id="rId4"/>
    <sheet name="Cviko 2" sheetId="5" r:id="rId5"/>
    <sheet name="Cviko 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<sst xmlns="http://schemas.openxmlformats.org/spreadsheetml/2006/main" count="605" uniqueCount="150">
  <si>
    <t>A</t>
  </si>
  <si>
    <t>0</t>
  </si>
  <si>
    <t>J</t>
  </si>
  <si>
    <t>JA</t>
  </si>
  <si>
    <t>11</t>
  </si>
  <si>
    <t>110</t>
  </si>
  <si>
    <t>T</t>
  </si>
  <si>
    <t>1</t>
  </si>
  <si>
    <t/>
  </si>
  <si>
    <t>Y</t>
  </si>
  <si>
    <t>10</t>
  </si>
  <si>
    <t>TY</t>
  </si>
  <si>
    <t>Č</t>
  </si>
  <si>
    <t>U</t>
  </si>
  <si>
    <t>M</t>
  </si>
  <si>
    <t>C</t>
  </si>
  <si>
    <t>K</t>
  </si>
  <si>
    <t>O</t>
  </si>
  <si>
    <t xml:space="preserve"> </t>
  </si>
  <si>
    <t>I</t>
  </si>
  <si>
    <t>N</t>
  </si>
  <si>
    <t>B</t>
  </si>
  <si>
    <t>L</t>
  </si>
  <si>
    <t>Komentár k riešeniu úlohy:</t>
  </si>
  <si>
    <t>1.riešenie</t>
  </si>
  <si>
    <t>2.riešenie</t>
  </si>
  <si>
    <t>3.riešenie</t>
  </si>
  <si>
    <t>4.riešenie</t>
  </si>
  <si>
    <t>D</t>
  </si>
  <si>
    <t>E</t>
  </si>
  <si>
    <t>H</t>
  </si>
  <si>
    <t>R</t>
  </si>
  <si>
    <t>P</t>
  </si>
  <si>
    <t>S</t>
  </si>
  <si>
    <t>Ť</t>
  </si>
  <si>
    <t xml:space="preserve"> a vek: </t>
  </si>
  <si>
    <t>V</t>
  </si>
  <si>
    <t>Ľ</t>
  </si>
  <si>
    <t>Ú</t>
  </si>
  <si>
    <t>zaujímavé</t>
  </si>
  <si>
    <t>normálne</t>
  </si>
  <si>
    <t>nudné</t>
  </si>
  <si>
    <t>ľahké</t>
  </si>
  <si>
    <t>primerané</t>
  </si>
  <si>
    <t>ťažké</t>
  </si>
  <si>
    <t>a) zaujímavosť:</t>
  </si>
  <si>
    <t>b) náročnosť:</t>
  </si>
  <si>
    <t>znak</t>
  </si>
  <si>
    <t>binárny kód</t>
  </si>
  <si>
    <t>01</t>
  </si>
  <si>
    <t>0011110</t>
  </si>
  <si>
    <t>111</t>
  </si>
  <si>
    <t>1110</t>
  </si>
  <si>
    <t>0011</t>
  </si>
  <si>
    <t>Uveďte svoje meno (prezývku):</t>
  </si>
  <si>
    <t>Ak ste našli viaceré riešenia tejto úlohy, uveďte ich do tabuľky:</t>
  </si>
  <si>
    <t>5.riešenie</t>
  </si>
  <si>
    <t>Humorné kódovanie (1. časť)</t>
  </si>
  <si>
    <t>Humorné kódovanie (2. časť)</t>
  </si>
  <si>
    <t>Zdôvodnite svoje riešenie:</t>
  </si>
  <si>
    <t>Pomocou kódovania znakov vieme ukázať „rovnosť“ rôznych slov, t. j. že sa kódy týchto slov rovnajú. 
Takto môžeme ukázať, že platia neočakávané rovnosti slov, napr. JA=TY, či DULA=KAKI=LIČI. 
Každému znaku priradíme iný binárny kód (nejakú postupnosť 0, 1).</t>
  </si>
  <si>
    <r>
      <t xml:space="preserve">Ukážeme rovnosť kódovania slov </t>
    </r>
    <r>
      <rPr>
        <b/>
        <sz val="11"/>
        <color indexed="8"/>
        <rFont val="Calibri"/>
        <family val="2"/>
      </rPr>
      <t>JA</t>
    </r>
    <r>
      <rPr>
        <sz val="11"/>
        <color theme="1"/>
        <rFont val="Calibri"/>
        <family val="2"/>
      </rPr>
      <t>=</t>
    </r>
    <r>
      <rPr>
        <b/>
        <sz val="11"/>
        <color indexed="8"/>
        <rFont val="Calibri"/>
        <family val="2"/>
      </rPr>
      <t>TY</t>
    </r>
    <r>
      <rPr>
        <sz val="11"/>
        <color theme="1"/>
        <rFont val="Calibri"/>
        <family val="2"/>
      </rPr>
      <t>. Použijeme kódovanie znakov:</t>
    </r>
  </si>
  <si>
    <r>
      <t xml:space="preserve">Teraz ukážeme rovnosť kódovana slov </t>
    </r>
    <r>
      <rPr>
        <b/>
        <sz val="11"/>
        <color indexed="8"/>
        <rFont val="Calibri"/>
        <family val="2"/>
      </rPr>
      <t>DULA</t>
    </r>
    <r>
      <rPr>
        <sz val="11"/>
        <color theme="1"/>
        <rFont val="Calibri"/>
        <family val="2"/>
      </rPr>
      <t>=</t>
    </r>
    <r>
      <rPr>
        <b/>
        <sz val="11"/>
        <color indexed="8"/>
        <rFont val="Calibri"/>
        <family val="2"/>
      </rPr>
      <t>KAKI</t>
    </r>
    <r>
      <rPr>
        <sz val="11"/>
        <color theme="1"/>
        <rFont val="Calibri"/>
        <family val="2"/>
      </rPr>
      <t>=</t>
    </r>
    <r>
      <rPr>
        <b/>
        <sz val="11"/>
        <color indexed="8"/>
        <rFont val="Calibri"/>
        <family val="2"/>
      </rPr>
      <t>LIČI</t>
    </r>
    <r>
      <rPr>
        <sz val="11"/>
        <color theme="1"/>
        <rFont val="Calibri"/>
        <family val="2"/>
      </rPr>
      <t>. Použijeme kódovanie znakov:</t>
    </r>
  </si>
  <si>
    <r>
      <t xml:space="preserve">2. Navrhnite binárne kódovanie znakov, aby platila rovnosť pre kódovanie dvojice slov </t>
    </r>
    <r>
      <rPr>
        <b/>
        <sz val="11"/>
        <color indexed="8"/>
        <rFont val="Calibri"/>
        <family val="2"/>
      </rPr>
      <t>MAMA</t>
    </r>
    <r>
      <rPr>
        <sz val="11"/>
        <color theme="1"/>
        <rFont val="Calibri"/>
        <family val="2"/>
      </rPr>
      <t>=</t>
    </r>
    <r>
      <rPr>
        <b/>
        <sz val="11"/>
        <color indexed="8"/>
        <rFont val="Calibri"/>
        <family val="2"/>
      </rPr>
      <t>OCKO</t>
    </r>
    <r>
      <rPr>
        <sz val="11"/>
        <color theme="1"/>
        <rFont val="Calibri"/>
        <family val="2"/>
      </rPr>
      <t>. Všetky znaky {A, C, K, M, O} majú navzájom rôzne binárne kódovanie.</t>
    </r>
  </si>
  <si>
    <t>3. Čo myslíte, dá sa pre každú dvojicu slov nájsť také binárne kódovanie znakov, aby mali obe slová rovnaké kódovanie? Zdôvodnite svoju predpoveď.</t>
  </si>
  <si>
    <t>Humorné kódovanie (3. časť)</t>
  </si>
  <si>
    <t>áno</t>
  </si>
  <si>
    <t>nie</t>
  </si>
  <si>
    <t>8. Zdôvodnite, aký význam má viacznačné kódovanie znakov.</t>
  </si>
  <si>
    <t xml:space="preserve">Má táto úloha viacero riešení? Ponechajte len možnosť, ktorá vám najviac vyhovuje. </t>
  </si>
  <si>
    <r>
      <t>číslo</t>
    </r>
    <r>
      <rPr>
        <b/>
        <vertAlign val="subscript"/>
        <sz val="11"/>
        <color indexed="8"/>
        <rFont val="Calibri"/>
        <family val="2"/>
      </rPr>
      <t>10</t>
    </r>
  </si>
  <si>
    <r>
      <t>číslo</t>
    </r>
    <r>
      <rPr>
        <b/>
        <vertAlign val="subscript"/>
        <sz val="11"/>
        <color indexed="8"/>
        <rFont val="Calibri"/>
        <family val="2"/>
      </rPr>
      <t>2</t>
    </r>
  </si>
  <si>
    <t>Q</t>
  </si>
  <si>
    <t>F</t>
  </si>
  <si>
    <t>G</t>
  </si>
  <si>
    <t>W</t>
  </si>
  <si>
    <t>X</t>
  </si>
  <si>
    <t>Z</t>
  </si>
  <si>
    <t>Pomôcka:</t>
  </si>
  <si>
    <t>ASCII kód</t>
  </si>
  <si>
    <t>slovo</t>
  </si>
  <si>
    <t>binárny reťazec v kódovaní ASCII</t>
  </si>
  <si>
    <t>???</t>
  </si>
  <si>
    <t>zhoda?</t>
  </si>
  <si>
    <r>
      <t xml:space="preserve">1. Navrhnite binárne kódovanie znakov, aby platila rovnosť pre kódovanie dvojice slov </t>
    </r>
    <r>
      <rPr>
        <b/>
        <sz val="11"/>
        <color indexed="8"/>
        <rFont val="Calibri"/>
        <family val="2"/>
      </rPr>
      <t>UČ</t>
    </r>
    <r>
      <rPr>
        <sz val="11"/>
        <color theme="1"/>
        <rFont val="Calibri"/>
        <family val="2"/>
      </rPr>
      <t>=</t>
    </r>
    <r>
      <rPr>
        <b/>
        <sz val="11"/>
        <color indexed="8"/>
        <rFont val="Calibri"/>
        <family val="2"/>
      </rPr>
      <t>TU</t>
    </r>
    <r>
      <rPr>
        <sz val="11"/>
        <color theme="1"/>
        <rFont val="Calibri"/>
        <family val="2"/>
      </rPr>
      <t>.  
Všetky znaky {Č, T, U} majú navzájom rôzne binárne kódovanie. 
Riešenia tejto a ďalších úloh uvádzajte do žltých políčok (v ktorých sú na začiatku uložené medzery).</t>
    </r>
  </si>
  <si>
    <t>Riešenie úlohy:</t>
  </si>
  <si>
    <t>Uveďte, ktorú z tabuliek ste použili pri riešení tejto úlohy:</t>
  </si>
  <si>
    <t>Uveďte, ktorú z tabuliek použijete pri riešení podobných úloh:  </t>
  </si>
  <si>
    <t>0100110101001001110001011010000001000001</t>
  </si>
  <si>
    <t xml:space="preserve">13. Čo majú spoločné a čo odlišné kódovania ASCII, Morseova abeceda a UTF-8? </t>
  </si>
  <si>
    <t>15. Čo ste sa nové naučili pri riešení týchto úloh?</t>
  </si>
  <si>
    <t>Tento súbor s vašimi riešeniami odovzdajte učiteľovi.</t>
  </si>
  <si>
    <t>Humorné kódovanie (cviko 1)</t>
  </si>
  <si>
    <t>Humorné kódovanie (cviko 2)</t>
  </si>
  <si>
    <t>Humorné kódovanie (cviko 3)</t>
  </si>
  <si>
    <r>
      <t xml:space="preserve">C6. Navrhnite binárne kódovanie znakov, aby platila rovnosť pre kódovanie dvojice slov </t>
    </r>
    <r>
      <rPr>
        <b/>
        <sz val="11"/>
        <color indexed="8"/>
        <rFont val="Calibri"/>
        <family val="2"/>
      </rPr>
      <t>UČENIE=RADOSŤ</t>
    </r>
    <r>
      <rPr>
        <sz val="11"/>
        <color theme="1"/>
        <rFont val="Calibri"/>
        <family val="2"/>
      </rPr>
      <t>. 
Všetky znaky {A, Č, D, E, I, N, O, R, S, Ť, U} majú navzájom rôzne binárne kódovania.</t>
    </r>
  </si>
  <si>
    <r>
      <t xml:space="preserve">C7. Navrhnite binárne kódovanie znakov, aby platila rovnosť pre kódovanie dvojice slov </t>
    </r>
    <r>
      <rPr>
        <b/>
        <sz val="11"/>
        <color indexed="8"/>
        <rFont val="Calibri"/>
        <family val="2"/>
      </rPr>
      <t>TEACHER=PUPILS</t>
    </r>
    <r>
      <rPr>
        <sz val="11"/>
        <color theme="1"/>
        <rFont val="Calibri"/>
        <family val="2"/>
      </rPr>
      <t>. 
Všetky znaky {A, C, E, H, I, L, P, R, S, T, U} majú navzájom rôzne binárne kódovania.</t>
    </r>
  </si>
  <si>
    <r>
      <t xml:space="preserve">C5. Navrhnite binárne kódovanie znakov, aby platila rovnosť pre kódovanie dvojice slov </t>
    </r>
    <r>
      <rPr>
        <b/>
        <sz val="11"/>
        <color indexed="8"/>
        <rFont val="Calibri"/>
        <family val="2"/>
      </rPr>
      <t>BABA</t>
    </r>
    <r>
      <rPr>
        <b/>
        <sz val="11"/>
        <color indexed="8"/>
        <rFont val="Calibri"/>
        <family val="2"/>
      </rPr>
      <t>=DODO</t>
    </r>
    <r>
      <rPr>
        <sz val="11"/>
        <color theme="1"/>
        <rFont val="Calibri"/>
        <family val="2"/>
      </rPr>
      <t>. 
Všetky znaky {A, B, D, O} majú navzájom rôzne binárne kódovania.</t>
    </r>
  </si>
  <si>
    <r>
      <t xml:space="preserve">C4. Navrhnite binárne kódovanie znakov, aby platila rovnosť pre kódovanie dvojice slov </t>
    </r>
    <r>
      <rPr>
        <b/>
        <sz val="11"/>
        <color indexed="8"/>
        <rFont val="Calibri"/>
        <family val="2"/>
      </rPr>
      <t>BABA</t>
    </r>
    <r>
      <rPr>
        <b/>
        <sz val="11"/>
        <color indexed="8"/>
        <rFont val="Calibri"/>
        <family val="2"/>
      </rPr>
      <t>=DEDO</t>
    </r>
    <r>
      <rPr>
        <sz val="11"/>
        <color theme="1"/>
        <rFont val="Calibri"/>
        <family val="2"/>
      </rPr>
      <t>. 
Všetky znaky {A, B, D, E, O} majú navzájom rôzne binárne kódovania.</t>
    </r>
  </si>
  <si>
    <r>
      <t xml:space="preserve">C1. Navrhnite binárne kódovanie znakov, aby platila rovnosť pre kódovanie dvojice slov </t>
    </r>
    <r>
      <rPr>
        <b/>
        <sz val="11"/>
        <color indexed="8"/>
        <rFont val="Calibri"/>
        <family val="2"/>
      </rPr>
      <t>ANKA</t>
    </r>
    <r>
      <rPr>
        <b/>
        <sz val="11"/>
        <color indexed="8"/>
        <rFont val="Calibri"/>
        <family val="2"/>
      </rPr>
      <t>=KIKA</t>
    </r>
    <r>
      <rPr>
        <sz val="11"/>
        <color theme="1"/>
        <rFont val="Calibri"/>
        <family val="2"/>
      </rPr>
      <t>. 
Všetky znaky {A, I, K, N} majú navzájom rôzne binárne kódovania.</t>
    </r>
  </si>
  <si>
    <r>
      <t xml:space="preserve">C2. Navrhnite binárne kódovanie znakov, aby platila rovnosť pre kódovanie dvojice slov </t>
    </r>
    <r>
      <rPr>
        <b/>
        <sz val="11"/>
        <color indexed="8"/>
        <rFont val="Calibri"/>
        <family val="2"/>
      </rPr>
      <t>ANINA</t>
    </r>
    <r>
      <rPr>
        <b/>
        <sz val="11"/>
        <color indexed="8"/>
        <rFont val="Calibri"/>
        <family val="2"/>
      </rPr>
      <t>=MAMA</t>
    </r>
    <r>
      <rPr>
        <sz val="11"/>
        <color theme="1"/>
        <rFont val="Calibri"/>
        <family val="2"/>
      </rPr>
      <t>. 
Všetky znaky {A, I, M, N} majú navzájom rôzne binárne kódovania.</t>
    </r>
  </si>
  <si>
    <r>
      <t xml:space="preserve">C3. Navrhnite binárne kódovanie znakov, aby platila rovnosť pre kódovanie dvojice slov </t>
    </r>
    <r>
      <rPr>
        <b/>
        <sz val="11"/>
        <color indexed="8"/>
        <rFont val="Calibri"/>
        <family val="2"/>
      </rPr>
      <t>BABA</t>
    </r>
    <r>
      <rPr>
        <b/>
        <sz val="11"/>
        <color indexed="8"/>
        <rFont val="Calibri"/>
        <family val="2"/>
      </rPr>
      <t>=COOL</t>
    </r>
    <r>
      <rPr>
        <sz val="11"/>
        <color theme="1"/>
        <rFont val="Calibri"/>
        <family val="2"/>
      </rPr>
      <t>. 
Všetky znaky {A, B, C, L, O} majú navzájom rôzne binárne kódovania.</t>
    </r>
  </si>
  <si>
    <t>x</t>
  </si>
  <si>
    <t>xx</t>
  </si>
  <si>
    <t>xxx</t>
  </si>
  <si>
    <t>xxxx</t>
  </si>
  <si>
    <t>101</t>
  </si>
  <si>
    <t>10101</t>
  </si>
  <si>
    <t>6.riešenie</t>
  </si>
  <si>
    <t>10. Pomocou uvedených tabuliek dekódujte správu zakódovanú v kódovaní ASCII:</t>
  </si>
  <si>
    <t>11. Pomocou niektorej z uvedených tabuliek dekódujte správu zakódovanú 
v Morseovej abecede:</t>
  </si>
  <si>
    <t>12. Pomocou uvedených tabuliek dekódujte správu zakódovanú v kódovaní UTF-8:</t>
  </si>
  <si>
    <t xml:space="preserve">16. Aké zaujímavé a náročné boli pre vás tieto úlohy? Ponechajte len možnosť, ktorá vám najviac vyhovuje. </t>
  </si>
  <si>
    <t>14. Na obrázku sú 4 kódovania znakov A, C, K, M, O  vo forme binárnych stromov.</t>
  </si>
  <si>
    <t>MAMA</t>
  </si>
  <si>
    <t>OCKO</t>
  </si>
  <si>
    <t>a) Napíšte kódy slov MAMA a OCKO v týchto 4 kódovaniach:</t>
  </si>
  <si>
    <t xml:space="preserve">b) Dekódujte 3 binárne reťazce 010, 010000, 00010 v týchto 4 kódovaniach: </t>
  </si>
  <si>
    <t>010</t>
  </si>
  <si>
    <t>010000</t>
  </si>
  <si>
    <t>00010</t>
  </si>
  <si>
    <t>d) Uveďte, v ktorých z uvedených kódovaní sa dajú jednoznačne dekódovať slová:</t>
  </si>
  <si>
    <t>Napíšte záver, kedy je binárne kódovanie znakov jednoznačné.</t>
  </si>
  <si>
    <t>Napíšte záver, aké má byť binárne kódovanie znakov, aby bolo dekódovanie slov jednoznačné.</t>
  </si>
  <si>
    <r>
      <t xml:space="preserve">4. Navrhnite binárne kódovanie znakov, aby platila rovnosť pre kódovanie dvojice slov </t>
    </r>
    <r>
      <rPr>
        <b/>
        <sz val="11"/>
        <color indexed="8"/>
        <rFont val="Calibri"/>
        <family val="2"/>
      </rPr>
      <t>ÚĽ</t>
    </r>
    <r>
      <rPr>
        <sz val="11"/>
        <color theme="1"/>
        <rFont val="Calibri"/>
        <family val="2"/>
      </rPr>
      <t>=</t>
    </r>
    <r>
      <rPr>
        <b/>
        <sz val="11"/>
        <color indexed="8"/>
        <rFont val="Calibri"/>
        <family val="2"/>
      </rPr>
      <t>Ľ</t>
    </r>
    <r>
      <rPr>
        <sz val="11"/>
        <color theme="1"/>
        <rFont val="Calibri"/>
        <family val="2"/>
      </rPr>
      <t>. 
Všetky znaky {Ľ, Ú} majú navzájom rôzne binárne kódovania.</t>
    </r>
  </si>
  <si>
    <r>
      <t xml:space="preserve">5. Navrhnite binárne kódovanie znakov, aby platila rovnosť pre kódovanie dvojice slov </t>
    </r>
    <r>
      <rPr>
        <b/>
        <sz val="11"/>
        <color indexed="8"/>
        <rFont val="Calibri"/>
        <family val="2"/>
      </rPr>
      <t>ANNA</t>
    </r>
    <r>
      <rPr>
        <b/>
        <sz val="11"/>
        <color indexed="8"/>
        <rFont val="Calibri"/>
        <family val="2"/>
      </rPr>
      <t>=MAMA</t>
    </r>
    <r>
      <rPr>
        <sz val="11"/>
        <color theme="1"/>
        <rFont val="Calibri"/>
        <family val="2"/>
      </rPr>
      <t>. 
Všetky znaky {A, M, N} majú navzájom rôzne binárne kódovania.</t>
    </r>
  </si>
  <si>
    <r>
      <t xml:space="preserve">6. Dekódujte binárny reťazec </t>
    </r>
    <r>
      <rPr>
        <b/>
        <sz val="11"/>
        <color indexed="8"/>
        <rFont val="Calibri"/>
        <family val="2"/>
      </rPr>
      <t>11100111101</t>
    </r>
    <r>
      <rPr>
        <sz val="11"/>
        <color theme="1"/>
        <rFont val="Calibri"/>
        <family val="2"/>
      </rPr>
      <t xml:space="preserve"> do textovej správy použitím nasledovného binárneho kódovania znakov: </t>
    </r>
  </si>
  <si>
    <t xml:space="preserve"> 
</t>
  </si>
  <si>
    <t>Uveďte, koľko rôznych riešení tejto úlohy ste našli:</t>
  </si>
  <si>
    <t xml:space="preserve"> 
</t>
  </si>
  <si>
    <t>9. Ako navrhujete vytvárať binárne kódovanie znakov, aby sme po dekódovaní binárneho reťazca dostali jediné riešenie?</t>
  </si>
  <si>
    <r>
      <t xml:space="preserve">Pokračujte ďalej v riešení úloh na hárku s označením </t>
    </r>
    <r>
      <rPr>
        <b/>
        <sz val="11"/>
        <color indexed="36"/>
        <rFont val="Calibri"/>
        <family val="2"/>
      </rPr>
      <t>2</t>
    </r>
  </si>
  <si>
    <r>
      <t xml:space="preserve">Pokračujte ďalej v riešení úloh na hárku s označením </t>
    </r>
    <r>
      <rPr>
        <b/>
        <sz val="11"/>
        <color indexed="36"/>
        <rFont val="Calibri"/>
        <family val="2"/>
      </rPr>
      <t>3</t>
    </r>
  </si>
  <si>
    <r>
      <t xml:space="preserve">Ak máte záujem precvičiť si tvorbu humorných kódov, pokračujte v riešení úloh na hárku </t>
    </r>
    <r>
      <rPr>
        <b/>
        <sz val="11"/>
        <color indexed="36"/>
        <rFont val="Calibri"/>
        <family val="2"/>
      </rPr>
      <t>Cviko 1</t>
    </r>
  </si>
  <si>
    <r>
      <t>Ak máte záujem precvičiť si tvorbu humorných kódov, pokračujte v riešení úloh na hárku</t>
    </r>
    <r>
      <rPr>
        <b/>
        <sz val="11"/>
        <color indexed="36"/>
        <rFont val="Calibri"/>
        <family val="2"/>
      </rPr>
      <t xml:space="preserve"> Cviko 3</t>
    </r>
  </si>
  <si>
    <r>
      <t>Ak máte záujem precvičiť si tvorbu humorných kódov, pokračujte v riešení úloh na hárku</t>
    </r>
    <r>
      <rPr>
        <b/>
        <sz val="11"/>
        <color indexed="36"/>
        <rFont val="Calibri"/>
        <family val="2"/>
      </rPr>
      <t xml:space="preserve"> Cviko 2</t>
    </r>
  </si>
  <si>
    <t xml:space="preserve">
</t>
  </si>
  <si>
    <t xml:space="preserve"> 
</t>
  </si>
  <si>
    <t>Spoločné:</t>
  </si>
  <si>
    <t>Odlišné:</t>
  </si>
  <si>
    <t>pôvodný binárny reťazec:</t>
  </si>
  <si>
    <r>
      <t xml:space="preserve">C8. Navrhnite binárne kódovanie znakov, aby platila rovnosť pre kódovanie dvojice slov </t>
    </r>
    <r>
      <rPr>
        <b/>
        <sz val="11"/>
        <color indexed="8"/>
        <rFont val="Calibri"/>
        <family val="2"/>
      </rPr>
      <t>RUKA</t>
    </r>
    <r>
      <rPr>
        <b/>
        <sz val="11"/>
        <color indexed="8"/>
        <rFont val="Calibri"/>
        <family val="2"/>
      </rPr>
      <t>=KRK=HLAVA</t>
    </r>
    <r>
      <rPr>
        <sz val="11"/>
        <color theme="1"/>
        <rFont val="Calibri"/>
        <family val="2"/>
      </rPr>
      <t>. Všetky znaky {A, H, K, L, R, U, V} majú navzájom rôzne binárne kódovania.</t>
    </r>
  </si>
  <si>
    <t>10000111001000100110010000011010000</t>
  </si>
  <si>
    <t>dĺžka slova</t>
  </si>
  <si>
    <t>11100111101</t>
  </si>
  <si>
    <t>(c) Ľubomír Šnajder, verzia 16. 5. 2015</t>
  </si>
  <si>
    <t>7*. Vytvorte humorný kód pre rovnosť dvoch vlastných slov z vybraných znakov.</t>
  </si>
  <si>
    <t>Pomôcka pre tvorbu binárnych kódov štvorznakových slov so znakmi {A, E, I, N, O, R, S, T}. Namiesto slov ROSS a NORO, uveďte iné slová. Pre nepoužité znaky môžete použiť kód s rôznym počtom "x".</t>
  </si>
  <si>
    <t xml:space="preserve">c) Uveďte, ktoré z uvedených kódovaní majú jednoznačné kódy znakov: </t>
  </si>
  <si>
    <t>e) Pozrite sa opäť na binárne stromy všetkých 4 kódovaní a všimnite si na nich spôsob očíslovania hrán a polohu kódovaných znakov.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</si>
</sst>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  <numFmt numFmtId="166" formatCode="[$-41B]d\.\ mmmm\ yyyy"/>
    <numFmt numFmtId="167" formatCode="[$-F800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8"/>
      <name val="Courier New"/>
      <family val="3"/>
    </font>
    <font>
      <sz val="8"/>
      <color indexed="8"/>
      <name val="Courier New"/>
      <family val="3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4"/>
      <color theme="1"/>
      <name val="Calibri"/>
      <family val="2"/>
    </font>
    <font>
      <b/>
      <sz val="2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1"/>
      <color theme="1"/>
      <name val="Courier New"/>
      <family val="3"/>
    </font>
    <font>
      <sz val="8"/>
      <color theme="1"/>
      <name val="Courier New"/>
      <family val="3"/>
    </font>
    <font>
      <sz val="11"/>
      <color rgb="FF7030A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5" fillId="0" borderId="0" xfId="46" applyFont="1" applyFill="1" applyBorder="1">
      <alignment/>
      <protection/>
    </xf>
    <xf numFmtId="49" fontId="45" fillId="0" borderId="0" xfId="46" applyNumberFormat="1" applyFont="1" applyFill="1" applyBorder="1" applyAlignment="1">
      <alignment horizontal="left"/>
      <protection/>
    </xf>
    <xf numFmtId="0" fontId="45" fillId="0" borderId="0" xfId="46" applyFont="1" applyFill="1" applyBorder="1" applyAlignment="1">
      <alignment horizontal="center"/>
      <protection/>
    </xf>
    <xf numFmtId="2" fontId="38" fillId="0" borderId="0" xfId="46" applyNumberFormat="1" applyFont="1" applyFill="1" applyBorder="1" applyAlignment="1">
      <alignment horizontal="left"/>
      <protection/>
    </xf>
    <xf numFmtId="0" fontId="29" fillId="0" borderId="0" xfId="46" applyNumberFormat="1" applyFont="1" applyFill="1" applyBorder="1" applyAlignment="1">
      <alignment horizontal="left"/>
      <protection/>
    </xf>
    <xf numFmtId="0" fontId="46" fillId="0" borderId="0" xfId="0" applyFont="1" applyAlignment="1">
      <alignment horizontal="right" vertical="top"/>
    </xf>
    <xf numFmtId="0" fontId="47" fillId="0" borderId="0" xfId="44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 vertical="top"/>
      <protection/>
    </xf>
    <xf numFmtId="0" fontId="45" fillId="0" borderId="0" xfId="46" applyFont="1" applyFill="1" applyBorder="1" applyAlignment="1" applyProtection="1">
      <alignment horizontal="center"/>
      <protection/>
    </xf>
    <xf numFmtId="49" fontId="48" fillId="0" borderId="0" xfId="0" applyNumberFormat="1" applyFont="1" applyAlignment="1">
      <alignment/>
    </xf>
    <xf numFmtId="0" fontId="49" fillId="0" borderId="0" xfId="46" applyNumberFormat="1" applyFont="1" applyFill="1" applyBorder="1" applyAlignment="1">
      <alignment horizontal="center"/>
      <protection/>
    </xf>
    <xf numFmtId="0" fontId="48" fillId="0" borderId="0" xfId="0" applyNumberFormat="1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10" xfId="0" applyFill="1" applyBorder="1" applyAlignment="1" applyProtection="1">
      <alignment horizontal="center" vertical="center"/>
      <protection locked="0"/>
    </xf>
    <xf numFmtId="49" fontId="45" fillId="35" borderId="11" xfId="46" applyNumberFormat="1" applyFont="1" applyFill="1" applyBorder="1" applyAlignment="1" applyProtection="1">
      <alignment horizontal="center" vertical="center"/>
      <protection locked="0"/>
    </xf>
    <xf numFmtId="49" fontId="45" fillId="35" borderId="12" xfId="46" applyNumberFormat="1" applyFont="1" applyFill="1" applyBorder="1" applyAlignment="1" applyProtection="1">
      <alignment horizontal="center" vertical="center"/>
      <protection locked="0"/>
    </xf>
    <xf numFmtId="49" fontId="45" fillId="35" borderId="13" xfId="46" applyNumberFormat="1" applyFont="1" applyFill="1" applyBorder="1" applyAlignment="1" applyProtection="1">
      <alignment horizontal="center" vertical="center"/>
      <protection locked="0"/>
    </xf>
    <xf numFmtId="49" fontId="45" fillId="35" borderId="12" xfId="46" applyNumberFormat="1" applyFont="1" applyFill="1" applyBorder="1" applyAlignment="1" applyProtection="1">
      <alignment horizontal="center"/>
      <protection locked="0"/>
    </xf>
    <xf numFmtId="49" fontId="45" fillId="35" borderId="13" xfId="46" applyNumberFormat="1" applyFont="1" applyFill="1" applyBorder="1" applyAlignment="1" applyProtection="1">
      <alignment horizontal="center"/>
      <protection locked="0"/>
    </xf>
    <xf numFmtId="49" fontId="49" fillId="35" borderId="14" xfId="46" applyNumberFormat="1" applyFont="1" applyFill="1" applyBorder="1" applyAlignment="1" applyProtection="1">
      <alignment horizontal="center"/>
      <protection locked="0"/>
    </xf>
    <xf numFmtId="49" fontId="49" fillId="35" borderId="12" xfId="46" applyNumberFormat="1" applyFont="1" applyFill="1" applyBorder="1" applyAlignment="1" applyProtection="1">
      <alignment horizontal="center"/>
      <protection locked="0"/>
    </xf>
    <xf numFmtId="49" fontId="49" fillId="35" borderId="13" xfId="46" applyNumberFormat="1" applyFont="1" applyFill="1" applyBorder="1" applyAlignment="1" applyProtection="1">
      <alignment horizontal="center"/>
      <protection locked="0"/>
    </xf>
    <xf numFmtId="49" fontId="45" fillId="35" borderId="15" xfId="46" applyNumberFormat="1" applyFont="1" applyFill="1" applyBorder="1" applyAlignment="1" applyProtection="1">
      <alignment horizontal="center"/>
      <protection locked="0"/>
    </xf>
    <xf numFmtId="49" fontId="45" fillId="35" borderId="16" xfId="46" applyNumberFormat="1" applyFont="1" applyFill="1" applyBorder="1" applyAlignment="1" applyProtection="1">
      <alignment horizontal="center"/>
      <protection locked="0"/>
    </xf>
    <xf numFmtId="49" fontId="45" fillId="35" borderId="17" xfId="46" applyNumberFormat="1" applyFont="1" applyFill="1" applyBorder="1" applyAlignment="1" applyProtection="1">
      <alignment horizontal="center"/>
      <protection locked="0"/>
    </xf>
    <xf numFmtId="0" fontId="50" fillId="36" borderId="0" xfId="46" applyFont="1" applyFill="1" applyBorder="1" applyAlignment="1">
      <alignment horizontal="center" vertical="center"/>
      <protection/>
    </xf>
    <xf numFmtId="0" fontId="50" fillId="37" borderId="0" xfId="46" applyFont="1" applyFill="1" applyBorder="1" applyAlignment="1">
      <alignment horizontal="center" vertical="center"/>
      <protection/>
    </xf>
    <xf numFmtId="0" fontId="50" fillId="38" borderId="0" xfId="46" applyFont="1" applyFill="1" applyBorder="1" applyAlignment="1">
      <alignment horizontal="center" vertical="center"/>
      <protection/>
    </xf>
    <xf numFmtId="0" fontId="37" fillId="34" borderId="10" xfId="0" applyFont="1" applyFill="1" applyBorder="1" applyAlignment="1" applyProtection="1">
      <alignment horizontal="center" vertical="center"/>
      <protection locked="0"/>
    </xf>
    <xf numFmtId="0" fontId="50" fillId="39" borderId="0" xfId="46" applyFont="1" applyFill="1" applyBorder="1" applyAlignment="1">
      <alignment horizontal="center" vertical="center"/>
      <protection/>
    </xf>
    <xf numFmtId="0" fontId="50" fillId="40" borderId="0" xfId="46" applyFont="1" applyFill="1" applyBorder="1" applyAlignment="1">
      <alignment horizontal="center" vertical="center"/>
      <protection/>
    </xf>
    <xf numFmtId="0" fontId="50" fillId="41" borderId="14" xfId="46" applyFont="1" applyFill="1" applyBorder="1" applyAlignment="1">
      <alignment horizontal="center"/>
      <protection/>
    </xf>
    <xf numFmtId="0" fontId="50" fillId="41" borderId="12" xfId="46" applyFont="1" applyFill="1" applyBorder="1" applyAlignment="1">
      <alignment horizontal="center"/>
      <protection/>
    </xf>
    <xf numFmtId="0" fontId="50" fillId="41" borderId="13" xfId="46" applyFont="1" applyFill="1" applyBorder="1" applyAlignment="1">
      <alignment horizontal="center"/>
      <protection/>
    </xf>
    <xf numFmtId="0" fontId="38" fillId="0" borderId="0" xfId="46" applyFont="1" applyFill="1" applyBorder="1" applyAlignment="1">
      <alignment horizontal="left" vertical="top"/>
      <protection/>
    </xf>
    <xf numFmtId="0" fontId="47" fillId="0" borderId="0" xfId="44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right" vertical="top"/>
      <protection/>
    </xf>
    <xf numFmtId="0" fontId="45" fillId="0" borderId="0" xfId="46" applyFont="1" applyFill="1" applyBorder="1" applyProtection="1">
      <alignment/>
      <protection/>
    </xf>
    <xf numFmtId="49" fontId="45" fillId="0" borderId="0" xfId="46" applyNumberFormat="1" applyFont="1" applyFill="1" applyBorder="1" applyAlignment="1" applyProtection="1">
      <alignment horizontal="left"/>
      <protection/>
    </xf>
    <xf numFmtId="0" fontId="29" fillId="0" borderId="0" xfId="46" applyNumberFormat="1" applyFont="1" applyFill="1" applyBorder="1" applyAlignment="1" applyProtection="1">
      <alignment horizontal="left"/>
      <protection/>
    </xf>
    <xf numFmtId="2" fontId="38" fillId="0" borderId="0" xfId="46" applyNumberFormat="1" applyFont="1" applyFill="1" applyBorder="1" applyAlignment="1" applyProtection="1">
      <alignment horizontal="left"/>
      <protection/>
    </xf>
    <xf numFmtId="0" fontId="38" fillId="0" borderId="0" xfId="46" applyFon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50" fillId="36" borderId="0" xfId="46" applyFont="1" applyFill="1" applyBorder="1" applyAlignment="1" applyProtection="1">
      <alignment horizontal="center"/>
      <protection/>
    </xf>
    <xf numFmtId="0" fontId="50" fillId="0" borderId="12" xfId="46" applyFont="1" applyFill="1" applyBorder="1" applyAlignment="1" applyProtection="1">
      <alignment horizontal="center"/>
      <protection/>
    </xf>
    <xf numFmtId="0" fontId="49" fillId="0" borderId="0" xfId="46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50" fillId="38" borderId="0" xfId="46" applyFont="1" applyFill="1" applyBorder="1" applyAlignment="1" applyProtection="1">
      <alignment horizontal="center"/>
      <protection/>
    </xf>
    <xf numFmtId="0" fontId="50" fillId="37" borderId="0" xfId="46" applyFont="1" applyFill="1" applyBorder="1" applyAlignment="1" applyProtection="1">
      <alignment horizontal="center"/>
      <protection/>
    </xf>
    <xf numFmtId="0" fontId="50" fillId="0" borderId="13" xfId="46" applyFont="1" applyFill="1" applyBorder="1" applyAlignment="1" applyProtection="1">
      <alignment horizontal="center"/>
      <protection/>
    </xf>
    <xf numFmtId="49" fontId="45" fillId="0" borderId="0" xfId="46" applyNumberFormat="1" applyFont="1" applyFill="1" applyBorder="1" applyAlignment="1" applyProtection="1">
      <alignment horizontal="center"/>
      <protection/>
    </xf>
    <xf numFmtId="0" fontId="49" fillId="0" borderId="0" xfId="46" applyFont="1" applyFill="1" applyBorder="1" applyProtection="1">
      <alignment/>
      <protection/>
    </xf>
    <xf numFmtId="0" fontId="38" fillId="0" borderId="0" xfId="46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50" fillId="0" borderId="15" xfId="46" applyFont="1" applyFill="1" applyBorder="1" applyAlignment="1" applyProtection="1">
      <alignment horizontal="center"/>
      <protection/>
    </xf>
    <xf numFmtId="0" fontId="50" fillId="0" borderId="16" xfId="46" applyFont="1" applyFill="1" applyBorder="1" applyAlignment="1" applyProtection="1">
      <alignment horizontal="center"/>
      <protection/>
    </xf>
    <xf numFmtId="0" fontId="50" fillId="0" borderId="17" xfId="46" applyFont="1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 vertical="center" wrapText="1"/>
      <protection/>
    </xf>
    <xf numFmtId="22" fontId="51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37" fillId="42" borderId="19" xfId="0" applyFont="1" applyFill="1" applyBorder="1" applyAlignment="1" applyProtection="1">
      <alignment horizontal="center"/>
      <protection/>
    </xf>
    <xf numFmtId="0" fontId="37" fillId="43" borderId="10" xfId="0" applyFont="1" applyFill="1" applyBorder="1" applyAlignment="1" applyProtection="1">
      <alignment horizontal="center"/>
      <protection/>
    </xf>
    <xf numFmtId="0" fontId="37" fillId="44" borderId="20" xfId="0" applyFont="1" applyFill="1" applyBorder="1" applyAlignment="1" applyProtection="1">
      <alignment horizontal="center"/>
      <protection/>
    </xf>
    <xf numFmtId="0" fontId="0" fillId="41" borderId="21" xfId="0" applyFill="1" applyBorder="1" applyAlignment="1" applyProtection="1">
      <alignment horizontal="center"/>
      <protection/>
    </xf>
    <xf numFmtId="0" fontId="0" fillId="45" borderId="22" xfId="0" applyFill="1" applyBorder="1" applyAlignment="1" applyProtection="1">
      <alignment horizontal="center"/>
      <protection/>
    </xf>
    <xf numFmtId="0" fontId="0" fillId="37" borderId="23" xfId="0" applyNumberFormat="1" applyFill="1" applyBorder="1" applyAlignment="1" applyProtection="1">
      <alignment horizontal="center"/>
      <protection/>
    </xf>
    <xf numFmtId="0" fontId="0" fillId="41" borderId="24" xfId="0" applyFill="1" applyBorder="1" applyAlignment="1" applyProtection="1">
      <alignment horizontal="center"/>
      <protection/>
    </xf>
    <xf numFmtId="0" fontId="0" fillId="45" borderId="16" xfId="0" applyFill="1" applyBorder="1" applyAlignment="1" applyProtection="1">
      <alignment horizontal="center"/>
      <protection/>
    </xf>
    <xf numFmtId="0" fontId="0" fillId="37" borderId="25" xfId="0" applyNumberFormat="1" applyFill="1" applyBorder="1" applyAlignment="1" applyProtection="1">
      <alignment horizontal="center"/>
      <protection/>
    </xf>
    <xf numFmtId="0" fontId="0" fillId="41" borderId="26" xfId="0" applyFill="1" applyBorder="1" applyAlignment="1" applyProtection="1">
      <alignment horizontal="center"/>
      <protection/>
    </xf>
    <xf numFmtId="0" fontId="0" fillId="45" borderId="17" xfId="0" applyFill="1" applyBorder="1" applyAlignment="1" applyProtection="1">
      <alignment horizontal="center"/>
      <protection/>
    </xf>
    <xf numFmtId="0" fontId="0" fillId="37" borderId="27" xfId="0" applyNumberFormat="1" applyFill="1" applyBorder="1" applyAlignment="1" applyProtection="1">
      <alignment horizontal="center"/>
      <protection/>
    </xf>
    <xf numFmtId="0" fontId="37" fillId="42" borderId="10" xfId="0" applyFont="1" applyFill="1" applyBorder="1" applyAlignment="1" applyProtection="1">
      <alignment horizontal="center"/>
      <protection/>
    </xf>
    <xf numFmtId="0" fontId="37" fillId="44" borderId="10" xfId="0" applyFont="1" applyFill="1" applyBorder="1" applyAlignment="1" applyProtection="1">
      <alignment horizontal="center"/>
      <protection/>
    </xf>
    <xf numFmtId="0" fontId="0" fillId="37" borderId="22" xfId="0" applyNumberFormat="1" applyFill="1" applyBorder="1" applyAlignment="1" applyProtection="1">
      <alignment horizontal="center"/>
      <protection/>
    </xf>
    <xf numFmtId="0" fontId="0" fillId="37" borderId="28" xfId="0" applyNumberFormat="1" applyFill="1" applyBorder="1" applyAlignment="1" applyProtection="1">
      <alignment horizontal="center"/>
      <protection/>
    </xf>
    <xf numFmtId="0" fontId="0" fillId="42" borderId="29" xfId="0" applyFill="1" applyBorder="1" applyAlignment="1" applyProtection="1">
      <alignment horizontal="center"/>
      <protection/>
    </xf>
    <xf numFmtId="0" fontId="0" fillId="42" borderId="26" xfId="0" applyFill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37" fillId="0" borderId="2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167" fontId="52" fillId="0" borderId="0" xfId="0" applyNumberFormat="1" applyFont="1" applyAlignment="1" applyProtection="1">
      <alignment horizontal="center" vertical="top"/>
      <protection/>
    </xf>
    <xf numFmtId="0" fontId="0" fillId="33" borderId="19" xfId="0" applyFill="1" applyBorder="1" applyAlignment="1" applyProtection="1">
      <alignment horizontal="center" vertical="center"/>
      <protection/>
    </xf>
    <xf numFmtId="49" fontId="45" fillId="0" borderId="11" xfId="44" applyNumberFormat="1" applyFont="1" applyFill="1" applyBorder="1" applyAlignment="1" applyProtection="1">
      <alignment horizontal="center"/>
      <protection/>
    </xf>
    <xf numFmtId="49" fontId="45" fillId="0" borderId="12" xfId="44" applyNumberFormat="1" applyFont="1" applyFill="1" applyBorder="1" applyAlignment="1" applyProtection="1">
      <alignment horizontal="center"/>
      <protection/>
    </xf>
    <xf numFmtId="49" fontId="45" fillId="0" borderId="13" xfId="44" applyNumberFormat="1" applyFont="1" applyFill="1" applyBorder="1" applyAlignment="1" applyProtection="1">
      <alignment horizontal="center"/>
      <protection/>
    </xf>
    <xf numFmtId="0" fontId="45" fillId="0" borderId="0" xfId="44" applyFont="1" applyFill="1" applyBorder="1" applyAlignment="1" applyProtection="1">
      <alignment horizontal="left"/>
      <protection/>
    </xf>
    <xf numFmtId="0" fontId="45" fillId="0" borderId="0" xfId="44" applyFont="1" applyFill="1" applyBorder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49" fontId="45" fillId="0" borderId="0" xfId="44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justify" vertical="center" wrapText="1"/>
      <protection/>
    </xf>
    <xf numFmtId="0" fontId="0" fillId="33" borderId="1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0" fillId="36" borderId="0" xfId="44" applyFont="1" applyFill="1" applyBorder="1" applyAlignment="1" applyProtection="1">
      <alignment horizontal="center" vertical="center"/>
      <protection/>
    </xf>
    <xf numFmtId="0" fontId="50" fillId="0" borderId="30" xfId="44" applyFont="1" applyFill="1" applyBorder="1" applyAlignment="1" applyProtection="1">
      <alignment horizontal="center" vertical="center"/>
      <protection/>
    </xf>
    <xf numFmtId="49" fontId="45" fillId="0" borderId="0" xfId="44" applyNumberFormat="1" applyFont="1" applyFill="1" applyBorder="1" applyAlignment="1" applyProtection="1">
      <alignment horizontal="center"/>
      <protection/>
    </xf>
    <xf numFmtId="0" fontId="50" fillId="0" borderId="31" xfId="44" applyFont="1" applyFill="1" applyBorder="1" applyAlignment="1" applyProtection="1">
      <alignment horizontal="center" vertical="center"/>
      <protection/>
    </xf>
    <xf numFmtId="49" fontId="45" fillId="0" borderId="12" xfId="44" applyNumberFormat="1" applyFont="1" applyFill="1" applyBorder="1" applyAlignment="1" applyProtection="1">
      <alignment horizontal="center"/>
      <protection/>
    </xf>
    <xf numFmtId="0" fontId="45" fillId="0" borderId="0" xfId="44" applyFont="1" applyFill="1" applyBorder="1" applyAlignment="1" applyProtection="1">
      <alignment horizontal="center"/>
      <protection/>
    </xf>
    <xf numFmtId="0" fontId="50" fillId="38" borderId="0" xfId="44" applyFont="1" applyFill="1" applyBorder="1" applyAlignment="1" applyProtection="1">
      <alignment horizontal="center" vertical="center"/>
      <protection/>
    </xf>
    <xf numFmtId="0" fontId="50" fillId="0" borderId="32" xfId="44" applyFont="1" applyFill="1" applyBorder="1" applyAlignment="1" applyProtection="1">
      <alignment horizontal="center" vertical="center"/>
      <protection/>
    </xf>
    <xf numFmtId="49" fontId="45" fillId="0" borderId="13" xfId="44" applyNumberFormat="1" applyFont="1" applyFill="1" applyBorder="1" applyAlignment="1" applyProtection="1">
      <alignment horizontal="center"/>
      <protection/>
    </xf>
    <xf numFmtId="0" fontId="50" fillId="36" borderId="0" xfId="46" applyFont="1" applyFill="1" applyBorder="1" applyAlignment="1" applyProtection="1">
      <alignment horizontal="center" vertical="center"/>
      <protection/>
    </xf>
    <xf numFmtId="0" fontId="50" fillId="38" borderId="0" xfId="46" applyFont="1" applyFill="1" applyBorder="1" applyAlignment="1" applyProtection="1">
      <alignment horizontal="center" vertical="center"/>
      <protection/>
    </xf>
    <xf numFmtId="0" fontId="50" fillId="37" borderId="0" xfId="46" applyFont="1" applyFill="1" applyBorder="1" applyAlignment="1" applyProtection="1">
      <alignment horizontal="center" vertical="center"/>
      <protection/>
    </xf>
    <xf numFmtId="0" fontId="50" fillId="46" borderId="0" xfId="46" applyFont="1" applyFill="1" applyBorder="1" applyAlignment="1" applyProtection="1">
      <alignment horizontal="center" vertical="center"/>
      <protection/>
    </xf>
    <xf numFmtId="0" fontId="50" fillId="13" borderId="0" xfId="46" applyFont="1" applyFill="1" applyBorder="1" applyAlignment="1" applyProtection="1">
      <alignment horizontal="center" vertical="center"/>
      <protection/>
    </xf>
    <xf numFmtId="0" fontId="45" fillId="0" borderId="0" xfId="44" applyFont="1" applyFill="1" applyBorder="1" applyAlignment="1" applyProtection="1">
      <alignment horizontal="center"/>
      <protection/>
    </xf>
    <xf numFmtId="49" fontId="45" fillId="0" borderId="0" xfId="44" applyNumberFormat="1" applyFont="1" applyFill="1" applyBorder="1" applyAlignment="1" applyProtection="1">
      <alignment horizontal="center"/>
      <protection/>
    </xf>
    <xf numFmtId="0" fontId="50" fillId="0" borderId="30" xfId="46" applyFont="1" applyFill="1" applyBorder="1" applyAlignment="1" applyProtection="1">
      <alignment horizontal="center"/>
      <protection/>
    </xf>
    <xf numFmtId="0" fontId="50" fillId="0" borderId="31" xfId="46" applyFont="1" applyFill="1" applyBorder="1" applyAlignment="1" applyProtection="1">
      <alignment horizontal="center"/>
      <protection/>
    </xf>
    <xf numFmtId="0" fontId="50" fillId="0" borderId="32" xfId="46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50" fillId="47" borderId="10" xfId="46" applyFont="1" applyFill="1" applyBorder="1" applyAlignment="1" applyProtection="1">
      <alignment horizontal="center"/>
      <protection locked="0"/>
    </xf>
    <xf numFmtId="0" fontId="50" fillId="48" borderId="10" xfId="46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49" fontId="53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45" fillId="0" borderId="0" xfId="46" applyFont="1" applyFill="1" applyBorder="1" applyAlignment="1" applyProtection="1">
      <alignment horizontal="center"/>
      <protection/>
    </xf>
    <xf numFmtId="49" fontId="45" fillId="35" borderId="12" xfId="46" applyNumberFormat="1" applyFont="1" applyFill="1" applyBorder="1" applyAlignment="1" applyProtection="1">
      <alignment horizontal="center" vertical="center"/>
      <protection locked="0"/>
    </xf>
    <xf numFmtId="49" fontId="45" fillId="35" borderId="13" xfId="46" applyNumberFormat="1" applyFont="1" applyFill="1" applyBorder="1" applyAlignment="1" applyProtection="1">
      <alignment horizontal="center" vertical="center"/>
      <protection locked="0"/>
    </xf>
    <xf numFmtId="0" fontId="47" fillId="0" borderId="0" xfId="45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right" vertical="top"/>
      <protection/>
    </xf>
    <xf numFmtId="0" fontId="45" fillId="0" borderId="0" xfId="46" applyFont="1" applyFill="1" applyBorder="1" applyProtection="1">
      <alignment/>
      <protection/>
    </xf>
    <xf numFmtId="49" fontId="45" fillId="0" borderId="0" xfId="46" applyNumberFormat="1" applyFont="1" applyFill="1" applyBorder="1" applyAlignment="1" applyProtection="1">
      <alignment horizontal="left"/>
      <protection/>
    </xf>
    <xf numFmtId="0" fontId="29" fillId="0" borderId="0" xfId="46" applyNumberFormat="1" applyFont="1" applyFill="1" applyBorder="1" applyAlignment="1" applyProtection="1">
      <alignment horizontal="left"/>
      <protection/>
    </xf>
    <xf numFmtId="2" fontId="38" fillId="0" borderId="0" xfId="46" applyNumberFormat="1" applyFont="1" applyFill="1" applyBorder="1" applyAlignment="1" applyProtection="1">
      <alignment horizontal="left"/>
      <protection/>
    </xf>
    <xf numFmtId="0" fontId="38" fillId="0" borderId="0" xfId="46" applyFon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50" fillId="36" borderId="0" xfId="46" applyFont="1" applyFill="1" applyBorder="1" applyAlignment="1" applyProtection="1">
      <alignment horizontal="center"/>
      <protection/>
    </xf>
    <xf numFmtId="0" fontId="50" fillId="0" borderId="12" xfId="46" applyFont="1" applyFill="1" applyBorder="1" applyAlignment="1" applyProtection="1">
      <alignment horizontal="center"/>
      <protection/>
    </xf>
    <xf numFmtId="0" fontId="50" fillId="38" borderId="0" xfId="46" applyFont="1" applyFill="1" applyBorder="1" applyAlignment="1" applyProtection="1">
      <alignment horizontal="center"/>
      <protection/>
    </xf>
    <xf numFmtId="0" fontId="50" fillId="37" borderId="0" xfId="46" applyFont="1" applyFill="1" applyBorder="1" applyAlignment="1" applyProtection="1">
      <alignment horizontal="center"/>
      <protection/>
    </xf>
    <xf numFmtId="0" fontId="50" fillId="0" borderId="13" xfId="46" applyFont="1" applyFill="1" applyBorder="1" applyAlignment="1" applyProtection="1">
      <alignment horizontal="center"/>
      <protection/>
    </xf>
    <xf numFmtId="49" fontId="45" fillId="0" borderId="0" xfId="46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167" fontId="52" fillId="0" borderId="0" xfId="0" applyNumberFormat="1" applyFont="1" applyAlignment="1" applyProtection="1">
      <alignment horizontal="center" vertical="top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50" fillId="0" borderId="30" xfId="45" applyFont="1" applyFill="1" applyBorder="1" applyAlignment="1" applyProtection="1">
      <alignment horizontal="center"/>
      <protection/>
    </xf>
    <xf numFmtId="49" fontId="45" fillId="0" borderId="11" xfId="45" applyNumberFormat="1" applyFont="1" applyFill="1" applyBorder="1" applyAlignment="1" applyProtection="1">
      <alignment horizontal="center"/>
      <protection/>
    </xf>
    <xf numFmtId="0" fontId="50" fillId="0" borderId="31" xfId="45" applyFont="1" applyFill="1" applyBorder="1" applyAlignment="1" applyProtection="1">
      <alignment horizontal="center"/>
      <protection/>
    </xf>
    <xf numFmtId="49" fontId="45" fillId="0" borderId="12" xfId="45" applyNumberFormat="1" applyFont="1" applyFill="1" applyBorder="1" applyAlignment="1" applyProtection="1">
      <alignment horizontal="center"/>
      <protection/>
    </xf>
    <xf numFmtId="0" fontId="50" fillId="0" borderId="32" xfId="45" applyFont="1" applyFill="1" applyBorder="1" applyAlignment="1" applyProtection="1">
      <alignment horizontal="center"/>
      <protection/>
    </xf>
    <xf numFmtId="49" fontId="45" fillId="0" borderId="13" xfId="45" applyNumberFormat="1" applyFont="1" applyFill="1" applyBorder="1" applyAlignment="1" applyProtection="1">
      <alignment horizontal="center"/>
      <protection/>
    </xf>
    <xf numFmtId="0" fontId="50" fillId="48" borderId="10" xfId="46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49" fontId="50" fillId="47" borderId="10" xfId="46" applyNumberFormat="1" applyFont="1" applyFill="1" applyBorder="1" applyAlignment="1" applyProtection="1">
      <alignment horizontal="center"/>
      <protection locked="0"/>
    </xf>
    <xf numFmtId="49" fontId="54" fillId="34" borderId="15" xfId="0" applyNumberFormat="1" applyFont="1" applyFill="1" applyBorder="1" applyAlignment="1" applyProtection="1">
      <alignment/>
      <protection locked="0"/>
    </xf>
    <xf numFmtId="49" fontId="54" fillId="34" borderId="17" xfId="0" applyNumberFormat="1" applyFont="1" applyFill="1" applyBorder="1" applyAlignment="1" applyProtection="1">
      <alignment/>
      <protection locked="0"/>
    </xf>
    <xf numFmtId="49" fontId="0" fillId="34" borderId="15" xfId="0" applyNumberFormat="1" applyFill="1" applyBorder="1" applyAlignment="1" applyProtection="1">
      <alignment/>
      <protection locked="0"/>
    </xf>
    <xf numFmtId="49" fontId="0" fillId="34" borderId="16" xfId="0" applyNumberFormat="1" applyFill="1" applyBorder="1" applyAlignment="1" applyProtection="1">
      <alignment/>
      <protection locked="0"/>
    </xf>
    <xf numFmtId="49" fontId="0" fillId="34" borderId="1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34" borderId="19" xfId="0" applyFill="1" applyBorder="1" applyAlignment="1" applyProtection="1">
      <alignment horizontal="left" vertical="top" wrapText="1"/>
      <protection locked="0"/>
    </xf>
    <xf numFmtId="0" fontId="0" fillId="34" borderId="33" xfId="0" applyFill="1" applyBorder="1" applyAlignment="1" applyProtection="1">
      <alignment horizontal="left" vertical="top" wrapText="1"/>
      <protection locked="0"/>
    </xf>
    <xf numFmtId="0" fontId="0" fillId="34" borderId="20" xfId="0" applyFill="1" applyBorder="1" applyAlignment="1" applyProtection="1">
      <alignment horizontal="left" vertical="top" wrapText="1"/>
      <protection locked="0"/>
    </xf>
    <xf numFmtId="2" fontId="55" fillId="0" borderId="0" xfId="0" applyNumberFormat="1" applyFont="1" applyAlignment="1" applyProtection="1">
      <alignment horizontal="left" vertical="center" wrapText="1"/>
      <protection/>
    </xf>
    <xf numFmtId="0" fontId="50" fillId="35" borderId="19" xfId="44" applyFont="1" applyFill="1" applyBorder="1" applyAlignment="1" applyProtection="1">
      <alignment horizontal="center" vertical="center"/>
      <protection locked="0"/>
    </xf>
    <xf numFmtId="0" fontId="50" fillId="35" borderId="33" xfId="44" applyFont="1" applyFill="1" applyBorder="1" applyAlignment="1" applyProtection="1">
      <alignment horizontal="center" vertical="center"/>
      <protection locked="0"/>
    </xf>
    <xf numFmtId="0" fontId="50" fillId="35" borderId="20" xfId="44" applyFont="1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left" vertical="top"/>
      <protection locked="0"/>
    </xf>
    <xf numFmtId="0" fontId="0" fillId="34" borderId="20" xfId="0" applyFill="1" applyBorder="1" applyAlignment="1" applyProtection="1">
      <alignment horizontal="left" vertical="top"/>
      <protection locked="0"/>
    </xf>
    <xf numFmtId="49" fontId="0" fillId="34" borderId="19" xfId="0" applyNumberFormat="1" applyFont="1" applyFill="1" applyBorder="1" applyAlignment="1" applyProtection="1">
      <alignment horizontal="left" vertical="center"/>
      <protection locked="0"/>
    </xf>
    <xf numFmtId="49" fontId="0" fillId="34" borderId="33" xfId="0" applyNumberFormat="1" applyFont="1" applyFill="1" applyBorder="1" applyAlignment="1" applyProtection="1">
      <alignment horizontal="left" vertical="center"/>
      <protection locked="0"/>
    </xf>
    <xf numFmtId="49" fontId="0" fillId="34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/>
    </xf>
    <xf numFmtId="49" fontId="37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49" fontId="0" fillId="37" borderId="34" xfId="0" applyNumberFormat="1" applyFont="1" applyFill="1" applyBorder="1" applyAlignment="1" applyProtection="1">
      <alignment horizontal="left" vertical="center" wrapText="1"/>
      <protection/>
    </xf>
    <xf numFmtId="49" fontId="0" fillId="37" borderId="35" xfId="0" applyNumberFormat="1" applyFont="1" applyFill="1" applyBorder="1" applyAlignment="1" applyProtection="1">
      <alignment horizontal="left" vertical="center" wrapText="1"/>
      <protection/>
    </xf>
    <xf numFmtId="49" fontId="0" fillId="37" borderId="36" xfId="0" applyNumberFormat="1" applyFont="1" applyFill="1" applyBorder="1" applyAlignment="1" applyProtection="1">
      <alignment horizontal="left" vertical="center" wrapText="1"/>
      <protection/>
    </xf>
    <xf numFmtId="49" fontId="0" fillId="37" borderId="37" xfId="0" applyNumberFormat="1" applyFont="1" applyFill="1" applyBorder="1" applyAlignment="1" applyProtection="1">
      <alignment horizontal="left" vertical="center" wrapText="1"/>
      <protection/>
    </xf>
    <xf numFmtId="49" fontId="0" fillId="37" borderId="38" xfId="0" applyNumberFormat="1" applyFont="1" applyFill="1" applyBorder="1" applyAlignment="1" applyProtection="1">
      <alignment horizontal="left" vertical="center" wrapText="1"/>
      <protection/>
    </xf>
    <xf numFmtId="49" fontId="0" fillId="37" borderId="39" xfId="0" applyNumberFormat="1" applyFont="1" applyFill="1" applyBorder="1" applyAlignment="1" applyProtection="1">
      <alignment horizontal="left" vertical="center" wrapText="1"/>
      <protection/>
    </xf>
    <xf numFmtId="0" fontId="38" fillId="0" borderId="19" xfId="0" applyFont="1" applyBorder="1" applyAlignment="1" applyProtection="1">
      <alignment horizontal="left" vertical="center"/>
      <protection/>
    </xf>
    <xf numFmtId="0" fontId="38" fillId="0" borderId="33" xfId="0" applyFont="1" applyBorder="1" applyAlignment="1" applyProtection="1">
      <alignment horizontal="left" vertical="center"/>
      <protection/>
    </xf>
    <xf numFmtId="0" fontId="38" fillId="0" borderId="2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40" xfId="0" applyBorder="1" applyAlignment="1" applyProtection="1">
      <alignment horizontal="right" vertical="center"/>
      <protection/>
    </xf>
    <xf numFmtId="0" fontId="0" fillId="42" borderId="41" xfId="0" applyFill="1" applyBorder="1" applyAlignment="1" applyProtection="1">
      <alignment horizontal="center" vertical="center"/>
      <protection/>
    </xf>
    <xf numFmtId="0" fontId="0" fillId="42" borderId="27" xfId="0" applyFill="1" applyBorder="1" applyAlignment="1" applyProtection="1">
      <alignment horizontal="center" vertical="center"/>
      <protection/>
    </xf>
    <xf numFmtId="49" fontId="45" fillId="34" borderId="19" xfId="46" applyNumberFormat="1" applyFont="1" applyFill="1" applyBorder="1" applyAlignment="1" applyProtection="1">
      <alignment horizontal="left" vertical="top"/>
      <protection locked="0"/>
    </xf>
    <xf numFmtId="49" fontId="45" fillId="34" borderId="33" xfId="46" applyNumberFormat="1" applyFont="1" applyFill="1" applyBorder="1" applyAlignment="1" applyProtection="1">
      <alignment horizontal="left" vertical="top"/>
      <protection locked="0"/>
    </xf>
    <xf numFmtId="49" fontId="45" fillId="34" borderId="20" xfId="46" applyNumberFormat="1" applyFont="1" applyFill="1" applyBorder="1" applyAlignment="1" applyProtection="1">
      <alignment horizontal="left" vertical="top"/>
      <protection locked="0"/>
    </xf>
    <xf numFmtId="49" fontId="45" fillId="34" borderId="19" xfId="46" applyNumberFormat="1" applyFont="1" applyFill="1" applyBorder="1" applyAlignment="1" applyProtection="1">
      <alignment horizontal="left" vertical="top" wrapText="1"/>
      <protection locked="0"/>
    </xf>
    <xf numFmtId="49" fontId="45" fillId="34" borderId="33" xfId="46" applyNumberFormat="1" applyFont="1" applyFill="1" applyBorder="1" applyAlignment="1" applyProtection="1">
      <alignment horizontal="left" vertical="top" wrapText="1"/>
      <protection locked="0"/>
    </xf>
    <xf numFmtId="49" fontId="45" fillId="34" borderId="20" xfId="46" applyNumberFormat="1" applyFont="1" applyFill="1" applyBorder="1" applyAlignment="1" applyProtection="1">
      <alignment horizontal="left" vertical="top" wrapText="1"/>
      <protection locked="0"/>
    </xf>
    <xf numFmtId="49" fontId="45" fillId="34" borderId="19" xfId="46" applyNumberFormat="1" applyFont="1" applyFill="1" applyBorder="1" applyAlignment="1" applyProtection="1">
      <alignment horizontal="left" vertical="center"/>
      <protection locked="0"/>
    </xf>
    <xf numFmtId="49" fontId="45" fillId="34" borderId="33" xfId="46" applyNumberFormat="1" applyFont="1" applyFill="1" applyBorder="1" applyAlignment="1" applyProtection="1">
      <alignment horizontal="left" vertical="center"/>
      <protection locked="0"/>
    </xf>
    <xf numFmtId="49" fontId="45" fillId="34" borderId="20" xfId="46" applyNumberFormat="1" applyFont="1" applyFill="1" applyBorder="1" applyAlignment="1" applyProtection="1">
      <alignment horizontal="left" vertical="center"/>
      <protection locked="0"/>
    </xf>
    <xf numFmtId="49" fontId="45" fillId="34" borderId="19" xfId="46" applyNumberFormat="1" applyFont="1" applyFill="1" applyBorder="1" applyAlignment="1" applyProtection="1">
      <alignment horizontal="center" vertical="center"/>
      <protection locked="0"/>
    </xf>
    <xf numFmtId="49" fontId="45" fillId="34" borderId="33" xfId="46" applyNumberFormat="1" applyFont="1" applyFill="1" applyBorder="1" applyAlignment="1" applyProtection="1">
      <alignment horizontal="center" vertical="center"/>
      <protection locked="0"/>
    </xf>
    <xf numFmtId="49" fontId="45" fillId="34" borderId="20" xfId="46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left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2 2" xfId="45"/>
    <cellStyle name="Normálna 3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40</xdr:row>
      <xdr:rowOff>266700</xdr:rowOff>
    </xdr:from>
    <xdr:to>
      <xdr:col>7</xdr:col>
      <xdr:colOff>152400</xdr:colOff>
      <xdr:row>40</xdr:row>
      <xdr:rowOff>314325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7829550"/>
          <a:ext cx="2705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9525</xdr:rowOff>
    </xdr:from>
    <xdr:to>
      <xdr:col>3</xdr:col>
      <xdr:colOff>657225</xdr:colOff>
      <xdr:row>57</xdr:row>
      <xdr:rowOff>152400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143875"/>
          <a:ext cx="18383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9525</xdr:rowOff>
    </xdr:from>
    <xdr:to>
      <xdr:col>9</xdr:col>
      <xdr:colOff>28575</xdr:colOff>
      <xdr:row>57</xdr:row>
      <xdr:rowOff>152400</xdr:rowOff>
    </xdr:to>
    <xdr:pic>
      <xdr:nvPicPr>
        <xdr:cNvPr id="3" name="Obrázo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8143875"/>
          <a:ext cx="21050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73</xdr:row>
      <xdr:rowOff>9525</xdr:rowOff>
    </xdr:from>
    <xdr:to>
      <xdr:col>8</xdr:col>
      <xdr:colOff>590550</xdr:colOff>
      <xdr:row>88</xdr:row>
      <xdr:rowOff>180975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4020800"/>
          <a:ext cx="54483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8</xdr:col>
      <xdr:colOff>571500</xdr:colOff>
      <xdr:row>121</xdr:row>
      <xdr:rowOff>47625</xdr:rowOff>
    </xdr:to>
    <xdr:pic>
      <xdr:nvPicPr>
        <xdr:cNvPr id="5" name="Obrázok 5" descr="C:\__VEMIV\IBSE_metodiky\09_humorne_kodovanie_2015_02_09\strom_ACKMO_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21374100"/>
          <a:ext cx="54483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showGridLines="0" showRowColHeaders="0" tabSelected="1" zoomScalePageLayoutView="0" workbookViewId="0" topLeftCell="A1">
      <selection activeCell="E3" sqref="E3:H3"/>
    </sheetView>
  </sheetViews>
  <sheetFormatPr defaultColWidth="9.140625" defaultRowHeight="15"/>
  <cols>
    <col min="1" max="1" width="2.28125" style="38" customWidth="1"/>
    <col min="2" max="2" width="4.421875" style="38" customWidth="1"/>
    <col min="3" max="8" width="10.7109375" style="38" customWidth="1"/>
    <col min="9" max="9" width="8.8515625" style="38" customWidth="1"/>
    <col min="10" max="10" width="13.8515625" style="38" customWidth="1"/>
    <col min="11" max="11" width="14.28125" style="38" bestFit="1" customWidth="1"/>
    <col min="12" max="16384" width="8.8515625" style="38" customWidth="1"/>
  </cols>
  <sheetData>
    <row r="1" spans="2:10" ht="25.5">
      <c r="B1" s="37" t="s">
        <v>57</v>
      </c>
      <c r="I1" s="88"/>
      <c r="J1" s="140" t="s">
        <v>145</v>
      </c>
    </row>
    <row r="2" ht="15" thickBot="1">
      <c r="K2" s="61"/>
    </row>
    <row r="3" spans="2:10" ht="15" thickBot="1">
      <c r="B3" s="93" t="s">
        <v>54</v>
      </c>
      <c r="C3" s="94"/>
      <c r="D3" s="94"/>
      <c r="E3" s="182" t="s">
        <v>18</v>
      </c>
      <c r="F3" s="183"/>
      <c r="G3" s="183"/>
      <c r="H3" s="184"/>
      <c r="I3" s="95" t="s">
        <v>35</v>
      </c>
      <c r="J3" s="30" t="s">
        <v>18</v>
      </c>
    </row>
    <row r="5" spans="2:11" ht="47.25" customHeight="1">
      <c r="B5" s="177" t="s">
        <v>60</v>
      </c>
      <c r="C5" s="177"/>
      <c r="D5" s="177"/>
      <c r="E5" s="177"/>
      <c r="F5" s="177"/>
      <c r="G5" s="177"/>
      <c r="H5" s="177"/>
      <c r="I5" s="177"/>
      <c r="J5" s="177"/>
      <c r="K5" s="96"/>
    </row>
    <row r="6" ht="14.25">
      <c r="B6" s="97"/>
    </row>
    <row r="7" spans="2:11" ht="14.25" customHeight="1">
      <c r="B7" s="177" t="s">
        <v>61</v>
      </c>
      <c r="C7" s="177"/>
      <c r="D7" s="177"/>
      <c r="E7" s="177"/>
      <c r="F7" s="177"/>
      <c r="G7" s="177"/>
      <c r="H7" s="177"/>
      <c r="I7" s="177"/>
      <c r="J7" s="177"/>
      <c r="K7" s="87"/>
    </row>
    <row r="8" spans="2:11" ht="15" thickBot="1">
      <c r="B8" s="98"/>
      <c r="C8" s="96"/>
      <c r="D8" s="96"/>
      <c r="E8" s="96"/>
      <c r="F8" s="96"/>
      <c r="G8" s="96"/>
      <c r="H8" s="96"/>
      <c r="I8" s="96"/>
      <c r="J8" s="96"/>
      <c r="K8" s="96"/>
    </row>
    <row r="9" spans="2:8" ht="15" thickBot="1">
      <c r="B9" s="99" t="s">
        <v>47</v>
      </c>
      <c r="C9" s="100" t="s">
        <v>48</v>
      </c>
      <c r="E9" s="101" t="s">
        <v>2</v>
      </c>
      <c r="F9" s="101" t="s">
        <v>0</v>
      </c>
      <c r="G9" s="94"/>
      <c r="H9" s="101" t="s">
        <v>3</v>
      </c>
    </row>
    <row r="10" spans="2:8" ht="14.25">
      <c r="B10" s="102" t="s">
        <v>0</v>
      </c>
      <c r="C10" s="90" t="s">
        <v>1</v>
      </c>
      <c r="D10" s="94"/>
      <c r="E10" s="103" t="s">
        <v>4</v>
      </c>
      <c r="F10" s="103" t="s">
        <v>1</v>
      </c>
      <c r="G10" s="94"/>
      <c r="H10" s="103" t="s">
        <v>5</v>
      </c>
    </row>
    <row r="11" spans="2:8" ht="14.25">
      <c r="B11" s="104" t="s">
        <v>2</v>
      </c>
      <c r="C11" s="105" t="s">
        <v>4</v>
      </c>
      <c r="D11" s="94"/>
      <c r="E11" s="94"/>
      <c r="F11" s="94"/>
      <c r="G11" s="94"/>
      <c r="H11" s="106" t="s">
        <v>8</v>
      </c>
    </row>
    <row r="12" spans="2:8" ht="14.25">
      <c r="B12" s="104" t="s">
        <v>6</v>
      </c>
      <c r="C12" s="105" t="s">
        <v>7</v>
      </c>
      <c r="D12" s="94"/>
      <c r="E12" s="107" t="s">
        <v>6</v>
      </c>
      <c r="F12" s="107" t="s">
        <v>9</v>
      </c>
      <c r="G12" s="94"/>
      <c r="H12" s="107" t="s">
        <v>11</v>
      </c>
    </row>
    <row r="13" spans="2:8" ht="15" thickBot="1">
      <c r="B13" s="108" t="s">
        <v>9</v>
      </c>
      <c r="C13" s="109" t="s">
        <v>10</v>
      </c>
      <c r="D13" s="94"/>
      <c r="E13" s="103" t="s">
        <v>7</v>
      </c>
      <c r="F13" s="103" t="s">
        <v>10</v>
      </c>
      <c r="G13" s="94"/>
      <c r="H13" s="103" t="s">
        <v>5</v>
      </c>
    </row>
    <row r="14" spans="2:4" ht="14.25">
      <c r="B14" s="94"/>
      <c r="C14" s="103"/>
      <c r="D14" s="94"/>
    </row>
    <row r="15" spans="2:11" ht="14.25" customHeight="1">
      <c r="B15" s="177" t="s">
        <v>62</v>
      </c>
      <c r="C15" s="177"/>
      <c r="D15" s="177"/>
      <c r="E15" s="177"/>
      <c r="F15" s="177"/>
      <c r="G15" s="177"/>
      <c r="H15" s="177"/>
      <c r="I15" s="177"/>
      <c r="J15" s="177"/>
      <c r="K15" s="87"/>
    </row>
    <row r="16" ht="15" thickBot="1"/>
    <row r="17" spans="2:10" ht="15" thickBot="1">
      <c r="B17" s="89" t="s">
        <v>47</v>
      </c>
      <c r="C17" s="45" t="s">
        <v>48</v>
      </c>
      <c r="E17" s="110" t="s">
        <v>28</v>
      </c>
      <c r="F17" s="110" t="s">
        <v>13</v>
      </c>
      <c r="G17" s="110" t="s">
        <v>22</v>
      </c>
      <c r="H17" s="110" t="s">
        <v>0</v>
      </c>
      <c r="I17" s="40"/>
      <c r="J17" s="110" t="str">
        <f>CONCATENATE(E17,F17,G17,H17)</f>
        <v>DULA</v>
      </c>
    </row>
    <row r="18" spans="2:10" ht="14.25">
      <c r="B18" s="102" t="s">
        <v>0</v>
      </c>
      <c r="C18" s="90" t="s">
        <v>49</v>
      </c>
      <c r="E18" s="9" t="str">
        <f>LOOKUP(E17,$B$18:$B$24,$C$18:$C$24)</f>
        <v>111</v>
      </c>
      <c r="F18" s="9" t="str">
        <f>LOOKUP(F17,$B$18:$B$24,$C$18:$C$24)</f>
        <v>0011</v>
      </c>
      <c r="G18" s="9" t="str">
        <f>LOOKUP(G17,$B$18:$B$24,$C$18:$C$24)</f>
        <v>11</v>
      </c>
      <c r="H18" s="9" t="str">
        <f>LOOKUP(H17,$B$18:$B$24,$C$18:$C$24)</f>
        <v>01</v>
      </c>
      <c r="I18" s="53"/>
      <c r="J18" s="9" t="str">
        <f>CONCATENATE(E18,F18,G18,H18)</f>
        <v>11100111101</v>
      </c>
    </row>
    <row r="19" spans="2:10" ht="14.25">
      <c r="B19" s="104" t="s">
        <v>12</v>
      </c>
      <c r="C19" s="91" t="s">
        <v>50</v>
      </c>
      <c r="E19" s="9"/>
      <c r="F19" s="9"/>
      <c r="G19" s="9"/>
      <c r="H19" s="9"/>
      <c r="I19" s="40"/>
      <c r="J19" s="40"/>
    </row>
    <row r="20" spans="2:10" ht="14.25">
      <c r="B20" s="104" t="s">
        <v>28</v>
      </c>
      <c r="C20" s="91" t="s">
        <v>51</v>
      </c>
      <c r="E20" s="111" t="s">
        <v>16</v>
      </c>
      <c r="F20" s="111" t="s">
        <v>0</v>
      </c>
      <c r="G20" s="111" t="s">
        <v>16</v>
      </c>
      <c r="H20" s="111" t="s">
        <v>19</v>
      </c>
      <c r="I20" s="40"/>
      <c r="J20" s="112" t="str">
        <f>CONCATENATE(E20,F20,G20,H20)</f>
        <v>KAKI</v>
      </c>
    </row>
    <row r="21" spans="2:10" ht="14.25">
      <c r="B21" s="104" t="s">
        <v>19</v>
      </c>
      <c r="C21" s="91" t="s">
        <v>7</v>
      </c>
      <c r="E21" s="9" t="str">
        <f>LOOKUP(E20,$B$18:$B$24,$C$18:$C$24)</f>
        <v>1110</v>
      </c>
      <c r="F21" s="9" t="str">
        <f>LOOKUP(F20,$B$18:$B$24,$C$18:$C$24)</f>
        <v>01</v>
      </c>
      <c r="G21" s="9" t="str">
        <f>LOOKUP(G20,$B$18:$B$24,$C$18:$C$24)</f>
        <v>1110</v>
      </c>
      <c r="H21" s="9" t="str">
        <f>LOOKUP(H20,$B$18:$B$24,$C$18:$C$24)</f>
        <v>1</v>
      </c>
      <c r="I21" s="40"/>
      <c r="J21" s="9" t="str">
        <f>CONCATENATE(E21,F21,G21,H21)</f>
        <v>11100111101</v>
      </c>
    </row>
    <row r="22" spans="2:3" ht="14.25">
      <c r="B22" s="104" t="s">
        <v>16</v>
      </c>
      <c r="C22" s="91" t="s">
        <v>52</v>
      </c>
    </row>
    <row r="23" spans="2:10" ht="14.25">
      <c r="B23" s="104" t="s">
        <v>22</v>
      </c>
      <c r="C23" s="91" t="s">
        <v>4</v>
      </c>
      <c r="E23" s="113" t="s">
        <v>22</v>
      </c>
      <c r="F23" s="113" t="s">
        <v>19</v>
      </c>
      <c r="G23" s="113" t="s">
        <v>12</v>
      </c>
      <c r="H23" s="113" t="s">
        <v>19</v>
      </c>
      <c r="I23" s="40"/>
      <c r="J23" s="114" t="str">
        <f>CONCATENATE(E23,F23,G23,H23)</f>
        <v>LIČI</v>
      </c>
    </row>
    <row r="24" spans="2:10" ht="15" thickBot="1">
      <c r="B24" s="108" t="s">
        <v>13</v>
      </c>
      <c r="C24" s="92" t="s">
        <v>53</v>
      </c>
      <c r="E24" s="9" t="str">
        <f>LOOKUP(E23,$B$18:$B$24,$C$18:$C$24)</f>
        <v>11</v>
      </c>
      <c r="F24" s="9" t="str">
        <f>LOOKUP(F23,$B$18:$B$24,$C$18:$C$24)</f>
        <v>1</v>
      </c>
      <c r="G24" s="9" t="str">
        <f>LOOKUP(G23,$B$18:$B$24,$C$18:$C$24)</f>
        <v>0011110</v>
      </c>
      <c r="H24" s="9" t="str">
        <f>LOOKUP(H23,$B$18:$B$24,$C$18:$C$24)</f>
        <v>1</v>
      </c>
      <c r="I24" s="40"/>
      <c r="J24" s="9" t="str">
        <f>CONCATENATE(E24,F24,G24,H24)</f>
        <v>11100111101</v>
      </c>
    </row>
    <row r="25" spans="2:10" ht="14.25">
      <c r="B25" s="115"/>
      <c r="C25" s="116"/>
      <c r="E25" s="9"/>
      <c r="F25" s="9"/>
      <c r="G25" s="9"/>
      <c r="H25" s="9"/>
      <c r="I25" s="40"/>
      <c r="J25" s="9"/>
    </row>
    <row r="26" spans="2:3" ht="14.25">
      <c r="B26" s="106"/>
      <c r="C26" s="103"/>
    </row>
    <row r="27" spans="2:10" ht="45" customHeight="1">
      <c r="B27" s="177" t="s">
        <v>84</v>
      </c>
      <c r="C27" s="177"/>
      <c r="D27" s="177"/>
      <c r="E27" s="177"/>
      <c r="F27" s="177"/>
      <c r="G27" s="177"/>
      <c r="H27" s="177"/>
      <c r="I27" s="177"/>
      <c r="J27" s="177"/>
    </row>
    <row r="29" spans="2:8" ht="15" thickBot="1">
      <c r="B29" s="42" t="b">
        <f>COUNTA(B31:B33)=SUM(IF(FREQUENCY(MATCH(C31:C33,C31:C33,0),MATCH(C31:C33,C31:C33,0))&gt;0,1))</f>
        <v>0</v>
      </c>
      <c r="C29" s="43" t="str">
        <f>IF(B29,"Kódovanie OK (rôzne znaky majú rôzne kódy)","Chybné kódovanie (niektoré znaky majú rovnaké kódy)")</f>
        <v>Chybné kódovanie (niektoré znaky majú rovnaké kódy)</v>
      </c>
      <c r="E29" s="40"/>
      <c r="F29" s="40"/>
      <c r="G29" s="40"/>
      <c r="H29" s="44" t="str">
        <f>IF(AND(H31=H34,B29),"Správne riešenie","Chybné/nekompletné riešenie")</f>
        <v>Chybné/nekompletné riešenie</v>
      </c>
    </row>
    <row r="30" spans="2:9" ht="15" thickBot="1">
      <c r="B30" s="89" t="s">
        <v>47</v>
      </c>
      <c r="C30" s="45" t="s">
        <v>48</v>
      </c>
      <c r="E30" s="46" t="s">
        <v>13</v>
      </c>
      <c r="F30" s="46" t="s">
        <v>12</v>
      </c>
      <c r="G30" s="40"/>
      <c r="H30" s="46" t="str">
        <f>CONCATENATE(E30,F30)</f>
        <v>UČ</v>
      </c>
      <c r="I30" s="175" t="s">
        <v>143</v>
      </c>
    </row>
    <row r="31" spans="2:9" ht="14.25">
      <c r="B31" s="117" t="s">
        <v>12</v>
      </c>
      <c r="C31" s="16" t="s">
        <v>18</v>
      </c>
      <c r="E31" s="9" t="str">
        <f>LOOKUP(E30,$B$31:$B$33,$C$31:$C$33)</f>
        <v> </v>
      </c>
      <c r="F31" s="9" t="str">
        <f>LOOKUP(F30,$B$31:$B$33,$C$31:$C$33)</f>
        <v> </v>
      </c>
      <c r="G31" s="53"/>
      <c r="H31" s="9" t="str">
        <f>CONCATENATE(E31,F31)</f>
        <v>  </v>
      </c>
      <c r="I31" s="38">
        <f>LEN(H31)</f>
        <v>2</v>
      </c>
    </row>
    <row r="32" spans="2:8" ht="14.25">
      <c r="B32" s="118" t="s">
        <v>6</v>
      </c>
      <c r="C32" s="17" t="s">
        <v>18</v>
      </c>
      <c r="E32" s="9"/>
      <c r="F32" s="9"/>
      <c r="G32" s="9"/>
      <c r="H32" s="9" t="s">
        <v>8</v>
      </c>
    </row>
    <row r="33" spans="2:9" ht="15" thickBot="1">
      <c r="B33" s="119" t="s">
        <v>13</v>
      </c>
      <c r="C33" s="18" t="s">
        <v>18</v>
      </c>
      <c r="E33" s="50" t="s">
        <v>6</v>
      </c>
      <c r="F33" s="50" t="s">
        <v>13</v>
      </c>
      <c r="G33" s="40"/>
      <c r="H33" s="50" t="str">
        <f>CONCATENATE(E33,F33)</f>
        <v>TU</v>
      </c>
      <c r="I33" s="175" t="s">
        <v>143</v>
      </c>
    </row>
    <row r="34" spans="5:9" ht="14.25">
      <c r="E34" s="9" t="str">
        <f>LOOKUP(E33,$B$31:$B$33,$C$31:$C$33)</f>
        <v> </v>
      </c>
      <c r="F34" s="9" t="str">
        <f>LOOKUP(F33,$B$31:$B$33,$C$31:$C$33)</f>
        <v> </v>
      </c>
      <c r="G34" s="40"/>
      <c r="H34" s="9" t="str">
        <f>CONCATENATE(E34,F34)</f>
        <v>  </v>
      </c>
      <c r="I34" s="139">
        <f>LEN(H34)</f>
        <v>2</v>
      </c>
    </row>
    <row r="35" spans="5:9" ht="14.25">
      <c r="E35" s="9"/>
      <c r="F35" s="9"/>
      <c r="G35" s="40"/>
      <c r="H35" s="9"/>
      <c r="I35" s="40"/>
    </row>
    <row r="36" spans="2:11" ht="30" customHeight="1">
      <c r="B36" s="177" t="s">
        <v>63</v>
      </c>
      <c r="C36" s="177"/>
      <c r="D36" s="177"/>
      <c r="E36" s="177"/>
      <c r="F36" s="177"/>
      <c r="G36" s="177"/>
      <c r="H36" s="177"/>
      <c r="I36" s="177"/>
      <c r="J36" s="177"/>
      <c r="K36" s="40"/>
    </row>
    <row r="37" spans="2:11" ht="14.25">
      <c r="B37" s="40"/>
      <c r="C37" s="41"/>
      <c r="D37" s="40"/>
      <c r="E37" s="40"/>
      <c r="F37" s="40"/>
      <c r="G37" s="40"/>
      <c r="H37" s="40"/>
      <c r="I37" s="40"/>
      <c r="J37" s="40"/>
      <c r="K37" s="40"/>
    </row>
    <row r="38" spans="2:10" ht="15" thickBot="1">
      <c r="B38" s="42" t="b">
        <f>COUNTA(B40:B44)=SUM(IF(FREQUENCY(MATCH(C40:C44,C40:C44,0),MATCH(C40:C44,C40:C44,0))&gt;0,1))</f>
        <v>0</v>
      </c>
      <c r="C38" s="43" t="str">
        <f>IF(B38,"Kódovanie OK (rôzne znaky majú rôzne kódy)","Chybné kódovanie (niektoré znaky majú rovnaké kódy)")</f>
        <v>Chybné kódovanie (niektoré znaky majú rovnaké kódy)</v>
      </c>
      <c r="D38" s="40"/>
      <c r="E38" s="40"/>
      <c r="F38" s="40"/>
      <c r="G38" s="40"/>
      <c r="H38" s="40"/>
      <c r="I38" s="40"/>
      <c r="J38" s="44" t="str">
        <f>IF(AND(J40=J43,B38),"Správne riešenie","Chybné/nekompletné riešenie")</f>
        <v>Chybné/nekompletné riešenie</v>
      </c>
    </row>
    <row r="39" spans="2:11" ht="15" thickBot="1">
      <c r="B39" s="45" t="s">
        <v>47</v>
      </c>
      <c r="C39" s="45" t="s">
        <v>48</v>
      </c>
      <c r="D39" s="40"/>
      <c r="E39" s="46" t="s">
        <v>14</v>
      </c>
      <c r="F39" s="46" t="s">
        <v>0</v>
      </c>
      <c r="G39" s="46" t="s">
        <v>14</v>
      </c>
      <c r="H39" s="46" t="s">
        <v>0</v>
      </c>
      <c r="I39" s="40"/>
      <c r="J39" s="46" t="str">
        <f>CONCATENATE(E39,F39,G39,H39)</f>
        <v>MAMA</v>
      </c>
      <c r="K39" s="176" t="s">
        <v>143</v>
      </c>
    </row>
    <row r="40" spans="2:11" ht="14.25">
      <c r="B40" s="47" t="s">
        <v>0</v>
      </c>
      <c r="C40" s="17" t="s">
        <v>18</v>
      </c>
      <c r="D40" s="40"/>
      <c r="E40" s="9" t="str">
        <f>LOOKUP(E39,$B$40:$B$44,$C$40:$C$44)</f>
        <v> </v>
      </c>
      <c r="F40" s="9" t="str">
        <f>LOOKUP(F39,$B$40:$B$44,$C$40:$C$44)</f>
        <v> </v>
      </c>
      <c r="G40" s="9" t="str">
        <f>LOOKUP(G39,$B$40:$B$44,$C$40:$C$44)</f>
        <v> </v>
      </c>
      <c r="H40" s="9" t="str">
        <f>LOOKUP(H39,$B$40:$B$44,$C$40:$C$44)</f>
        <v> </v>
      </c>
      <c r="I40" s="53"/>
      <c r="J40" s="9" t="str">
        <f>CONCATENATE(E40,F40,G40,H40)</f>
        <v>    </v>
      </c>
      <c r="K40" s="139">
        <f>LEN(J40)</f>
        <v>4</v>
      </c>
    </row>
    <row r="41" spans="2:10" ht="14.25">
      <c r="B41" s="47" t="s">
        <v>15</v>
      </c>
      <c r="C41" s="17" t="s">
        <v>18</v>
      </c>
      <c r="D41" s="40"/>
      <c r="E41" s="9"/>
      <c r="F41" s="9"/>
      <c r="G41" s="9"/>
      <c r="H41" s="9"/>
      <c r="I41" s="40"/>
      <c r="J41" s="40"/>
    </row>
    <row r="42" spans="2:11" ht="14.25">
      <c r="B42" s="47" t="s">
        <v>16</v>
      </c>
      <c r="C42" s="17" t="s">
        <v>18</v>
      </c>
      <c r="D42" s="40"/>
      <c r="E42" s="50" t="s">
        <v>17</v>
      </c>
      <c r="F42" s="50" t="s">
        <v>15</v>
      </c>
      <c r="G42" s="50" t="s">
        <v>16</v>
      </c>
      <c r="H42" s="50" t="s">
        <v>17</v>
      </c>
      <c r="I42" s="40"/>
      <c r="J42" s="51" t="str">
        <f>CONCATENATE(E42,F42,G42,H42)</f>
        <v>OCKO</v>
      </c>
      <c r="K42" s="176" t="s">
        <v>143</v>
      </c>
    </row>
    <row r="43" spans="2:11" ht="14.25">
      <c r="B43" s="47" t="s">
        <v>14</v>
      </c>
      <c r="C43" s="17" t="s">
        <v>18</v>
      </c>
      <c r="D43" s="40"/>
      <c r="E43" s="9" t="str">
        <f>LOOKUP(E42,$B$40:$B$44,$C$40:$C$44)</f>
        <v> </v>
      </c>
      <c r="F43" s="9" t="str">
        <f>LOOKUP(F42,$B$40:$B$44,$C$40:$C$44)</f>
        <v> </v>
      </c>
      <c r="G43" s="9" t="str">
        <f>LOOKUP(G42,$B$40:$B$44,$C$40:$C$44)</f>
        <v> </v>
      </c>
      <c r="H43" s="9" t="str">
        <f>LOOKUP(H42,$B$40:$B$44,$C$40:$C$44)</f>
        <v> </v>
      </c>
      <c r="I43" s="40"/>
      <c r="J43" s="9" t="str">
        <f>CONCATENATE(E43,F43,G43,H43)</f>
        <v>    </v>
      </c>
      <c r="K43" s="139">
        <f>LEN(J43)</f>
        <v>4</v>
      </c>
    </row>
    <row r="44" spans="2:11" ht="15" thickBot="1">
      <c r="B44" s="52" t="s">
        <v>17</v>
      </c>
      <c r="C44" s="18" t="s">
        <v>18</v>
      </c>
      <c r="D44" s="40"/>
      <c r="K44" s="40"/>
    </row>
    <row r="45" spans="2:11" ht="14.25">
      <c r="B45" s="40"/>
      <c r="C45" s="53"/>
      <c r="D45" s="40"/>
      <c r="E45" s="40"/>
      <c r="F45" s="40"/>
      <c r="G45" s="40"/>
      <c r="H45" s="40"/>
      <c r="I45" s="40"/>
      <c r="J45" s="40"/>
      <c r="K45" s="40"/>
    </row>
    <row r="46" spans="2:11" ht="15" thickBot="1">
      <c r="B46" s="177" t="s">
        <v>55</v>
      </c>
      <c r="C46" s="177"/>
      <c r="D46" s="177"/>
      <c r="E46" s="177"/>
      <c r="F46" s="177"/>
      <c r="G46" s="177"/>
      <c r="H46" s="177"/>
      <c r="I46" s="177"/>
      <c r="J46" s="177"/>
      <c r="K46" s="40"/>
    </row>
    <row r="47" spans="2:11" ht="15" thickBot="1">
      <c r="B47" s="45" t="s">
        <v>47</v>
      </c>
      <c r="C47" s="45" t="s">
        <v>24</v>
      </c>
      <c r="D47" s="45" t="s">
        <v>25</v>
      </c>
      <c r="E47" s="89" t="s">
        <v>26</v>
      </c>
      <c r="F47" s="89" t="s">
        <v>27</v>
      </c>
      <c r="G47" s="89" t="s">
        <v>56</v>
      </c>
      <c r="H47" s="45" t="s">
        <v>108</v>
      </c>
      <c r="I47" s="40"/>
      <c r="J47" s="40"/>
      <c r="K47" s="40"/>
    </row>
    <row r="48" spans="2:11" ht="14.25">
      <c r="B48" s="47" t="s">
        <v>0</v>
      </c>
      <c r="C48" s="17" t="s">
        <v>18</v>
      </c>
      <c r="D48" s="17" t="s">
        <v>18</v>
      </c>
      <c r="E48" s="17" t="s">
        <v>18</v>
      </c>
      <c r="F48" s="17" t="s">
        <v>18</v>
      </c>
      <c r="G48" s="17" t="s">
        <v>18</v>
      </c>
      <c r="H48" s="17" t="s">
        <v>18</v>
      </c>
      <c r="I48" s="40"/>
      <c r="J48" s="40"/>
      <c r="K48" s="40"/>
    </row>
    <row r="49" spans="2:11" ht="14.25">
      <c r="B49" s="47" t="s">
        <v>15</v>
      </c>
      <c r="C49" s="17" t="s">
        <v>18</v>
      </c>
      <c r="D49" s="17" t="s">
        <v>18</v>
      </c>
      <c r="E49" s="17" t="s">
        <v>18</v>
      </c>
      <c r="F49" s="17" t="s">
        <v>18</v>
      </c>
      <c r="G49" s="17" t="s">
        <v>18</v>
      </c>
      <c r="H49" s="17" t="s">
        <v>18</v>
      </c>
      <c r="I49" s="40"/>
      <c r="J49" s="40"/>
      <c r="K49" s="40"/>
    </row>
    <row r="50" spans="2:11" ht="14.25">
      <c r="B50" s="47" t="s">
        <v>16</v>
      </c>
      <c r="C50" s="17" t="s">
        <v>18</v>
      </c>
      <c r="D50" s="17" t="s">
        <v>18</v>
      </c>
      <c r="E50" s="17" t="s">
        <v>18</v>
      </c>
      <c r="F50" s="17" t="s">
        <v>18</v>
      </c>
      <c r="G50" s="17" t="s">
        <v>18</v>
      </c>
      <c r="H50" s="17" t="s">
        <v>18</v>
      </c>
      <c r="I50" s="40"/>
      <c r="J50" s="40"/>
      <c r="K50" s="40"/>
    </row>
    <row r="51" spans="2:11" ht="14.25">
      <c r="B51" s="47" t="s">
        <v>14</v>
      </c>
      <c r="C51" s="17" t="s">
        <v>18</v>
      </c>
      <c r="D51" s="17" t="s">
        <v>18</v>
      </c>
      <c r="E51" s="17" t="s">
        <v>18</v>
      </c>
      <c r="F51" s="17" t="s">
        <v>18</v>
      </c>
      <c r="G51" s="17" t="s">
        <v>18</v>
      </c>
      <c r="H51" s="17" t="s">
        <v>18</v>
      </c>
      <c r="I51" s="40"/>
      <c r="J51" s="40"/>
      <c r="K51" s="40"/>
    </row>
    <row r="52" spans="2:11" ht="15" thickBot="1">
      <c r="B52" s="52" t="s">
        <v>17</v>
      </c>
      <c r="C52" s="18" t="s">
        <v>18</v>
      </c>
      <c r="D52" s="18" t="s">
        <v>18</v>
      </c>
      <c r="E52" s="18" t="s">
        <v>18</v>
      </c>
      <c r="F52" s="18" t="s">
        <v>18</v>
      </c>
      <c r="G52" s="18" t="s">
        <v>18</v>
      </c>
      <c r="H52" s="18" t="s">
        <v>18</v>
      </c>
      <c r="I52" s="40"/>
      <c r="J52" s="40"/>
      <c r="K52" s="40"/>
    </row>
    <row r="55" spans="2:10" ht="30" customHeight="1" thickBot="1">
      <c r="B55" s="177" t="s">
        <v>64</v>
      </c>
      <c r="C55" s="177"/>
      <c r="D55" s="177"/>
      <c r="E55" s="177"/>
      <c r="F55" s="177"/>
      <c r="G55" s="177"/>
      <c r="H55" s="177"/>
      <c r="I55" s="177"/>
      <c r="J55" s="177"/>
    </row>
    <row r="56" spans="2:10" ht="45" customHeight="1" thickBot="1">
      <c r="B56" s="178" t="s">
        <v>136</v>
      </c>
      <c r="C56" s="179"/>
      <c r="D56" s="179"/>
      <c r="E56" s="179"/>
      <c r="F56" s="179"/>
      <c r="G56" s="179"/>
      <c r="H56" s="179"/>
      <c r="I56" s="179"/>
      <c r="J56" s="180"/>
    </row>
    <row r="58" spans="2:10" ht="14.25">
      <c r="B58" s="181" t="s">
        <v>131</v>
      </c>
      <c r="C58" s="181"/>
      <c r="D58" s="181"/>
      <c r="E58" s="181"/>
      <c r="F58" s="181"/>
      <c r="G58" s="181"/>
      <c r="H58" s="181"/>
      <c r="I58" s="181"/>
      <c r="J58" s="181"/>
    </row>
  </sheetData>
  <sheetProtection password="94C7" sheet="1" selectLockedCells="1"/>
  <mergeCells count="10">
    <mergeCell ref="B55:J55"/>
    <mergeCell ref="B56:J56"/>
    <mergeCell ref="B58:J58"/>
    <mergeCell ref="E3:H3"/>
    <mergeCell ref="B5:J5"/>
    <mergeCell ref="B7:J7"/>
    <mergeCell ref="B15:J15"/>
    <mergeCell ref="B27:J27"/>
    <mergeCell ref="B36:J36"/>
    <mergeCell ref="B46:J4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GridLines="0" showRowColHeaders="0" zoomScalePageLayoutView="0" workbookViewId="0" topLeftCell="A1">
      <selection activeCell="C7" sqref="C7"/>
    </sheetView>
  </sheetViews>
  <sheetFormatPr defaultColWidth="9.140625" defaultRowHeight="15"/>
  <cols>
    <col min="1" max="1" width="2.28125" style="0" customWidth="1"/>
    <col min="2" max="2" width="4.421875" style="0" customWidth="1"/>
    <col min="3" max="10" width="10.7109375" style="0" customWidth="1"/>
    <col min="11" max="11" width="10.28125" style="0" customWidth="1"/>
  </cols>
  <sheetData>
    <row r="1" spans="2:10" ht="25.5">
      <c r="B1" s="138" t="s">
        <v>58</v>
      </c>
      <c r="C1" s="134"/>
      <c r="D1" s="134"/>
      <c r="E1" s="134"/>
      <c r="F1" s="134"/>
      <c r="G1" s="134"/>
      <c r="H1" s="134"/>
      <c r="I1" s="154"/>
      <c r="J1" s="140"/>
    </row>
    <row r="2" spans="2:10" ht="14.25">
      <c r="B2" s="134"/>
      <c r="C2" s="134"/>
      <c r="D2" s="134"/>
      <c r="E2" s="134"/>
      <c r="F2" s="134"/>
      <c r="G2" s="134"/>
      <c r="H2" s="134"/>
      <c r="I2" s="134"/>
      <c r="J2" s="134"/>
    </row>
    <row r="3" spans="2:10" ht="30" customHeight="1">
      <c r="B3" s="177" t="s">
        <v>124</v>
      </c>
      <c r="C3" s="177"/>
      <c r="D3" s="177"/>
      <c r="E3" s="177"/>
      <c r="F3" s="177"/>
      <c r="G3" s="177"/>
      <c r="H3" s="177"/>
      <c r="I3" s="177"/>
      <c r="J3" s="177"/>
    </row>
    <row r="4" spans="2:10" ht="14.25">
      <c r="B4" s="153"/>
      <c r="C4" s="153"/>
      <c r="D4" s="153"/>
      <c r="E4" s="153"/>
      <c r="F4" s="153"/>
      <c r="G4" s="153"/>
      <c r="H4" s="153"/>
      <c r="I4" s="153"/>
      <c r="J4" s="153"/>
    </row>
    <row r="5" spans="2:10" ht="15" thickBot="1">
      <c r="B5" s="143" t="b">
        <f>COUNTA(B7:B8)=SUM(IF(FREQUENCY(MATCH(C7:C8,C7:C8,0),MATCH(C7:C8,C7:C8,0))&gt;0,1))</f>
        <v>0</v>
      </c>
      <c r="C5" s="144" t="str">
        <f>IF(B5,"Kódovanie OK (rôzne znaky majú rôzne kódy)","Chybné kódovanie (niektoré znaky majú rovnaké kódy)")</f>
        <v>Chybné kódovanie (niektoré znaky majú rovnaké kódy)</v>
      </c>
      <c r="D5" s="134"/>
      <c r="E5" s="141"/>
      <c r="F5" s="141"/>
      <c r="G5" s="141"/>
      <c r="H5" s="145" t="str">
        <f>IF(AND(H7=H10,B5),"Správne riešenie","Chybné/nekompletné riešenie")</f>
        <v>Chybné/nekompletné riešenie</v>
      </c>
      <c r="I5" s="134"/>
      <c r="J5" s="134"/>
    </row>
    <row r="6" spans="2:10" ht="15" thickBot="1">
      <c r="B6" s="146" t="s">
        <v>47</v>
      </c>
      <c r="C6" s="146" t="s">
        <v>48</v>
      </c>
      <c r="D6" s="134"/>
      <c r="E6" s="147" t="s">
        <v>38</v>
      </c>
      <c r="F6" s="147" t="s">
        <v>37</v>
      </c>
      <c r="G6" s="141"/>
      <c r="H6" s="147" t="str">
        <f>CONCATENATE(E6,F6)</f>
        <v>ÚĽ</v>
      </c>
      <c r="I6" s="176" t="s">
        <v>143</v>
      </c>
      <c r="J6" s="134"/>
    </row>
    <row r="7" spans="2:10" ht="14.25">
      <c r="B7" s="148" t="s">
        <v>37</v>
      </c>
      <c r="C7" s="136" t="s">
        <v>18</v>
      </c>
      <c r="D7" s="134"/>
      <c r="E7" s="135" t="str">
        <f>LOOKUP(E6,$B$7:$B$8,$C$7:$C$8)</f>
        <v> </v>
      </c>
      <c r="F7" s="135" t="str">
        <f>LOOKUP(F6,$B$7:$B$8,$C$7:$C$8)</f>
        <v> </v>
      </c>
      <c r="G7" s="152"/>
      <c r="H7" s="135" t="str">
        <f>CONCATENATE(E7,F7)</f>
        <v>  </v>
      </c>
      <c r="I7" s="139">
        <f>LEN(H7)</f>
        <v>2</v>
      </c>
      <c r="J7" s="134"/>
    </row>
    <row r="8" spans="2:10" ht="15" thickBot="1">
      <c r="B8" s="151" t="s">
        <v>38</v>
      </c>
      <c r="C8" s="137" t="s">
        <v>18</v>
      </c>
      <c r="D8" s="134"/>
      <c r="E8" s="135"/>
      <c r="F8" s="135"/>
      <c r="G8" s="135"/>
      <c r="H8" s="135" t="s">
        <v>8</v>
      </c>
      <c r="I8" s="134"/>
      <c r="J8" s="134"/>
    </row>
    <row r="9" spans="2:10" ht="14.25">
      <c r="B9" s="134"/>
      <c r="C9" s="134"/>
      <c r="D9" s="134"/>
      <c r="E9" s="149" t="s">
        <v>37</v>
      </c>
      <c r="F9" s="141"/>
      <c r="G9" s="141"/>
      <c r="H9" s="149" t="str">
        <f>CONCATENATE(E9)</f>
        <v>Ľ</v>
      </c>
      <c r="I9" s="176" t="s">
        <v>143</v>
      </c>
      <c r="J9" s="134"/>
    </row>
    <row r="10" spans="2:10" ht="14.25">
      <c r="B10" s="134"/>
      <c r="C10" s="134"/>
      <c r="D10" s="134"/>
      <c r="E10" s="135" t="str">
        <f>LOOKUP(E9,$B$7:$B$8,$C$7:$C$8)</f>
        <v> </v>
      </c>
      <c r="F10" s="141"/>
      <c r="G10" s="141"/>
      <c r="H10" s="135" t="str">
        <f>CONCATENATE(E10)</f>
        <v> </v>
      </c>
      <c r="I10" s="139">
        <f>LEN(H10)</f>
        <v>1</v>
      </c>
      <c r="J10" s="134"/>
    </row>
    <row r="11" spans="2:10" ht="15" thickBot="1">
      <c r="B11" s="142" t="s">
        <v>59</v>
      </c>
      <c r="C11" s="134"/>
      <c r="D11" s="134"/>
      <c r="E11" s="134"/>
      <c r="F11" s="134"/>
      <c r="G11" s="134"/>
      <c r="H11" s="134"/>
      <c r="I11" s="134"/>
      <c r="J11" s="134"/>
    </row>
    <row r="12" spans="2:10" s="134" customFormat="1" ht="30" customHeight="1" thickBot="1">
      <c r="B12" s="178" t="s">
        <v>129</v>
      </c>
      <c r="C12" s="185"/>
      <c r="D12" s="185"/>
      <c r="E12" s="185"/>
      <c r="F12" s="185"/>
      <c r="G12" s="185"/>
      <c r="H12" s="185"/>
      <c r="I12" s="185"/>
      <c r="J12" s="186"/>
    </row>
    <row r="15" spans="2:10" ht="30" customHeight="1">
      <c r="B15" s="177" t="s">
        <v>125</v>
      </c>
      <c r="C15" s="177"/>
      <c r="D15" s="177"/>
      <c r="E15" s="177"/>
      <c r="F15" s="177"/>
      <c r="G15" s="177"/>
      <c r="H15" s="177"/>
      <c r="I15" s="177"/>
      <c r="J15" s="177"/>
    </row>
    <row r="16" spans="2:10" ht="14.25">
      <c r="B16" s="141"/>
      <c r="C16" s="142"/>
      <c r="D16" s="141"/>
      <c r="E16" s="141"/>
      <c r="F16" s="141"/>
      <c r="G16" s="141"/>
      <c r="H16" s="141"/>
      <c r="I16" s="141"/>
      <c r="J16" s="141"/>
    </row>
    <row r="17" spans="1:10" ht="15" thickBot="1">
      <c r="A17" s="134"/>
      <c r="B17" s="143" t="b">
        <f>COUNTA(B19:B21)=SUM(IF(FREQUENCY(MATCH(C19:C21,C19:C21,0),MATCH(C19:C21,C19:C21,0))&gt;0,1))</f>
        <v>0</v>
      </c>
      <c r="C17" s="144" t="str">
        <f>IF(B17,"Kódovanie OK (rôzne znaky majú rôzne kódy)","Chybné kódovanie (niektoré znaky majú rovnaké kódy)")</f>
        <v>Chybné kódovanie (niektoré znaky majú rovnaké kódy)</v>
      </c>
      <c r="D17" s="141"/>
      <c r="E17" s="141"/>
      <c r="F17" s="141"/>
      <c r="G17" s="141"/>
      <c r="H17" s="141"/>
      <c r="I17" s="141"/>
      <c r="J17" s="145" t="str">
        <f>IF(AND(J19=J22,B17),"Správne riešenie","Chybné/nekompletné riešenie")</f>
        <v>Chybné/nekompletné riešenie</v>
      </c>
    </row>
    <row r="18" spans="1:11" ht="15" thickBot="1">
      <c r="A18" s="134"/>
      <c r="B18" s="146" t="s">
        <v>47</v>
      </c>
      <c r="C18" s="146" t="s">
        <v>48</v>
      </c>
      <c r="D18" s="141"/>
      <c r="E18" s="147" t="s">
        <v>0</v>
      </c>
      <c r="F18" s="147" t="s">
        <v>20</v>
      </c>
      <c r="G18" s="147" t="s">
        <v>20</v>
      </c>
      <c r="H18" s="147" t="s">
        <v>0</v>
      </c>
      <c r="I18" s="141"/>
      <c r="J18" s="147" t="str">
        <f>CONCATENATE(E18,F18,G18,H18)</f>
        <v>ANNA</v>
      </c>
      <c r="K18" s="176" t="s">
        <v>143</v>
      </c>
    </row>
    <row r="19" spans="1:11" ht="14.25">
      <c r="A19" s="134"/>
      <c r="B19" s="148" t="s">
        <v>0</v>
      </c>
      <c r="C19" s="136" t="s">
        <v>18</v>
      </c>
      <c r="D19" s="141"/>
      <c r="E19" s="135" t="str">
        <f>LOOKUP(E18,$B$19:$B$21,$C$19:$C$21)</f>
        <v> </v>
      </c>
      <c r="F19" s="135" t="str">
        <f>LOOKUP(F18,$B$19:$B$21,$C$19:$C$21)</f>
        <v> </v>
      </c>
      <c r="G19" s="135" t="str">
        <f>LOOKUP(G18,$B$19:$B$21,$C$19:$C$21)</f>
        <v> </v>
      </c>
      <c r="H19" s="135" t="str">
        <f>LOOKUP(H18,$B$19:$B$21,$C$19:$C$21)</f>
        <v> </v>
      </c>
      <c r="I19" s="152"/>
      <c r="J19" s="135" t="str">
        <f>CONCATENATE(E19,F19,G19,H19)</f>
        <v>    </v>
      </c>
      <c r="K19" s="139">
        <f>LEN(J19)</f>
        <v>4</v>
      </c>
    </row>
    <row r="20" spans="1:10" ht="14.25">
      <c r="A20" s="134"/>
      <c r="B20" s="148" t="s">
        <v>14</v>
      </c>
      <c r="C20" s="136" t="s">
        <v>18</v>
      </c>
      <c r="D20" s="141"/>
      <c r="E20" s="135"/>
      <c r="F20" s="135"/>
      <c r="G20" s="135"/>
      <c r="H20" s="135"/>
      <c r="I20" s="141"/>
      <c r="J20" s="141"/>
    </row>
    <row r="21" spans="1:11" ht="15" thickBot="1">
      <c r="A21" s="134"/>
      <c r="B21" s="151" t="s">
        <v>20</v>
      </c>
      <c r="C21" s="137" t="s">
        <v>18</v>
      </c>
      <c r="D21" s="141"/>
      <c r="E21" s="149" t="s">
        <v>14</v>
      </c>
      <c r="F21" s="149" t="s">
        <v>0</v>
      </c>
      <c r="G21" s="149" t="s">
        <v>14</v>
      </c>
      <c r="H21" s="149" t="s">
        <v>0</v>
      </c>
      <c r="I21" s="141"/>
      <c r="J21" s="150" t="str">
        <f>CONCATENATE(E21,F21,G21,H21)</f>
        <v>MAMA</v>
      </c>
      <c r="K21" s="176" t="s">
        <v>143</v>
      </c>
    </row>
    <row r="22" spans="1:11" ht="14.25">
      <c r="A22" s="134"/>
      <c r="B22" s="141"/>
      <c r="C22" s="152"/>
      <c r="D22" s="141"/>
      <c r="E22" s="135" t="str">
        <f>LOOKUP(E21,$B$19:$B$21,$C$19:$C$21)</f>
        <v> </v>
      </c>
      <c r="F22" s="135" t="str">
        <f>LOOKUP(F21,$B$19:$B$21,$C$19:$C$21)</f>
        <v> </v>
      </c>
      <c r="G22" s="135" t="str">
        <f>LOOKUP(G21,$B$19:$B$21,$C$19:$C$21)</f>
        <v> </v>
      </c>
      <c r="H22" s="135" t="str">
        <f>LOOKUP(H21,$B$19:$B$21,$C$19:$C$21)</f>
        <v> </v>
      </c>
      <c r="I22" s="141"/>
      <c r="J22" s="135" t="str">
        <f>CONCATENATE(E22,F22,G22,H22)</f>
        <v>    </v>
      </c>
      <c r="K22" s="139">
        <f>LEN(J22)</f>
        <v>4</v>
      </c>
    </row>
    <row r="23" spans="1:10" ht="15" thickBot="1">
      <c r="A23" s="134"/>
      <c r="B23" s="142" t="s">
        <v>59</v>
      </c>
      <c r="C23" s="134"/>
      <c r="D23" s="134"/>
      <c r="E23" s="134"/>
      <c r="F23" s="134"/>
      <c r="G23" s="134"/>
      <c r="H23" s="134"/>
      <c r="I23" s="134"/>
      <c r="J23" s="134"/>
    </row>
    <row r="24" spans="2:10" s="163" customFormat="1" ht="30" customHeight="1" thickBot="1">
      <c r="B24" s="178" t="s">
        <v>129</v>
      </c>
      <c r="C24" s="185"/>
      <c r="D24" s="185"/>
      <c r="E24" s="185"/>
      <c r="F24" s="185"/>
      <c r="G24" s="185"/>
      <c r="H24" s="185"/>
      <c r="I24" s="185"/>
      <c r="J24" s="186"/>
    </row>
    <row r="27" spans="1:10" ht="15" thickBot="1">
      <c r="A27" s="134"/>
      <c r="B27" s="177" t="s">
        <v>126</v>
      </c>
      <c r="C27" s="177"/>
      <c r="D27" s="177"/>
      <c r="E27" s="177"/>
      <c r="F27" s="177"/>
      <c r="G27" s="177"/>
      <c r="H27" s="177"/>
      <c r="I27" s="177"/>
      <c r="J27" s="177"/>
    </row>
    <row r="28" spans="1:10" ht="15" thickBot="1">
      <c r="A28" s="134"/>
      <c r="B28" s="155" t="s">
        <v>47</v>
      </c>
      <c r="C28" s="146" t="s">
        <v>48</v>
      </c>
      <c r="D28" s="134"/>
      <c r="E28" s="134"/>
      <c r="F28" s="134"/>
      <c r="G28" s="134"/>
      <c r="H28" s="134"/>
      <c r="I28" s="134"/>
      <c r="J28" s="134"/>
    </row>
    <row r="29" spans="2:10" ht="14.25">
      <c r="B29" s="156" t="s">
        <v>0</v>
      </c>
      <c r="C29" s="157" t="s">
        <v>49</v>
      </c>
      <c r="D29" s="134"/>
      <c r="E29" t="s">
        <v>78</v>
      </c>
      <c r="F29" s="134"/>
      <c r="G29" s="134"/>
      <c r="H29" s="134"/>
      <c r="I29" s="134"/>
      <c r="J29" s="134"/>
    </row>
    <row r="30" spans="2:10" ht="15" thickBot="1">
      <c r="B30" s="158" t="s">
        <v>12</v>
      </c>
      <c r="C30" s="159" t="s">
        <v>50</v>
      </c>
      <c r="D30" s="134"/>
      <c r="E30" s="173" t="s">
        <v>140</v>
      </c>
      <c r="F30" s="139"/>
      <c r="G30" s="139"/>
      <c r="H30" s="174"/>
      <c r="I30" s="134"/>
      <c r="J30" s="134"/>
    </row>
    <row r="31" spans="2:10" ht="15" thickBot="1">
      <c r="B31" s="158" t="s">
        <v>28</v>
      </c>
      <c r="C31" s="159" t="s">
        <v>51</v>
      </c>
      <c r="D31" s="134"/>
      <c r="E31" s="187" t="s">
        <v>144</v>
      </c>
      <c r="F31" s="188"/>
      <c r="G31" s="188"/>
      <c r="H31" s="189"/>
      <c r="I31" s="134"/>
      <c r="J31" s="134"/>
    </row>
    <row r="32" spans="2:6" ht="14.25">
      <c r="B32" s="158" t="s">
        <v>19</v>
      </c>
      <c r="C32" s="159" t="s">
        <v>7</v>
      </c>
      <c r="D32" s="134"/>
      <c r="E32" s="134"/>
      <c r="F32" s="134"/>
    </row>
    <row r="33" spans="2:6" ht="14.25">
      <c r="B33" s="158" t="s">
        <v>16</v>
      </c>
      <c r="C33" s="159" t="s">
        <v>52</v>
      </c>
      <c r="D33" s="134"/>
      <c r="E33" s="134"/>
      <c r="F33" s="134"/>
    </row>
    <row r="34" spans="2:6" ht="14.25">
      <c r="B34" s="158" t="s">
        <v>22</v>
      </c>
      <c r="C34" s="159" t="s">
        <v>4</v>
      </c>
      <c r="D34" s="134"/>
      <c r="E34" s="134"/>
      <c r="F34" s="134"/>
    </row>
    <row r="35" spans="2:10" ht="15" thickBot="1">
      <c r="B35" s="160" t="s">
        <v>13</v>
      </c>
      <c r="C35" s="161" t="s">
        <v>53</v>
      </c>
      <c r="D35" s="134"/>
      <c r="E35" s="134"/>
      <c r="F35" s="134"/>
      <c r="G35" s="134"/>
      <c r="H35" s="134"/>
      <c r="I35" s="134"/>
      <c r="J35" s="134"/>
    </row>
    <row r="36" spans="2:10" ht="15" thickBot="1">
      <c r="B36" s="134"/>
      <c r="C36" s="134"/>
      <c r="D36" s="134"/>
      <c r="E36" s="134"/>
      <c r="F36" s="134"/>
      <c r="G36" s="134"/>
      <c r="H36" s="134"/>
      <c r="I36" s="134"/>
      <c r="J36" s="134"/>
    </row>
    <row r="37" spans="2:10" ht="30" customHeight="1" thickBot="1">
      <c r="B37" s="178" t="s">
        <v>129</v>
      </c>
      <c r="C37" s="185"/>
      <c r="D37" s="185"/>
      <c r="E37" s="185"/>
      <c r="F37" s="185"/>
      <c r="G37" s="185"/>
      <c r="H37" s="185"/>
      <c r="I37" s="185"/>
      <c r="J37" s="186"/>
    </row>
    <row r="38" ht="15" thickBot="1"/>
    <row r="39" spans="2:7" s="134" customFormat="1" ht="15" thickBot="1">
      <c r="B39" s="134" t="s">
        <v>128</v>
      </c>
      <c r="G39" s="162"/>
    </row>
    <row r="40" s="134" customFormat="1" ht="14.25"/>
    <row r="41" s="134" customFormat="1" ht="14.25"/>
    <row r="42" spans="2:10" s="134" customFormat="1" ht="15" thickBot="1">
      <c r="B42" s="177" t="s">
        <v>146</v>
      </c>
      <c r="C42" s="177"/>
      <c r="D42" s="177"/>
      <c r="E42" s="177"/>
      <c r="F42" s="177"/>
      <c r="G42" s="177"/>
      <c r="H42" s="177"/>
      <c r="I42" s="177"/>
      <c r="J42" s="177"/>
    </row>
    <row r="43" spans="2:10" s="134" customFormat="1" ht="60.75" customHeight="1" thickBot="1">
      <c r="B43" s="178" t="s">
        <v>127</v>
      </c>
      <c r="C43" s="185"/>
      <c r="D43" s="185"/>
      <c r="E43" s="185"/>
      <c r="F43" s="185"/>
      <c r="G43" s="185"/>
      <c r="H43" s="185"/>
      <c r="I43" s="185"/>
      <c r="J43" s="186"/>
    </row>
    <row r="44" spans="2:10" s="134" customFormat="1" ht="14.25">
      <c r="B44" s="38"/>
      <c r="C44" s="38"/>
      <c r="D44" s="38"/>
      <c r="E44" s="38"/>
      <c r="F44" s="38"/>
      <c r="G44" s="38"/>
      <c r="H44" s="38"/>
      <c r="I44" s="38"/>
      <c r="J44" s="38"/>
    </row>
    <row r="45" spans="2:10" s="134" customFormat="1" ht="30" customHeight="1">
      <c r="B45" s="190" t="s">
        <v>147</v>
      </c>
      <c r="C45" s="190"/>
      <c r="D45" s="190"/>
      <c r="E45" s="190"/>
      <c r="F45" s="190"/>
      <c r="G45" s="190"/>
      <c r="H45" s="190"/>
      <c r="I45" s="190"/>
      <c r="J45" s="190"/>
    </row>
    <row r="46" spans="2:10" s="134" customFormat="1" ht="14.25">
      <c r="B46" s="83"/>
      <c r="C46" s="83"/>
      <c r="D46" s="38"/>
      <c r="E46" s="38"/>
      <c r="F46" s="38"/>
      <c r="G46" s="38"/>
      <c r="H46" s="38"/>
      <c r="I46" s="38"/>
      <c r="J46" s="38"/>
    </row>
    <row r="47" spans="2:10" s="134" customFormat="1" ht="15" thickBot="1">
      <c r="B47" s="42" t="b">
        <f>COUNTA(B49:B56)=SUM(IF(FREQUENCY(MATCH(C49:C56,C49:C56,0),MATCH(C49:C56,C49:C56,0))&gt;0,1))</f>
        <v>1</v>
      </c>
      <c r="C47" s="43" t="str">
        <f>IF(B47,"Kódovanie OK (rôzne znaky majú rôzne kódy)","Chybné kódovanie (niektoré znaky majú rovnaké kódy)")</f>
        <v>Kódovanie OK (rôzne znaky majú rôzne kódy)</v>
      </c>
      <c r="D47" s="38"/>
      <c r="E47" s="40"/>
      <c r="F47" s="40"/>
      <c r="G47" s="40"/>
      <c r="H47" s="40"/>
      <c r="I47" s="40"/>
      <c r="J47" s="44" t="str">
        <f>IF(AND(J49=J52,B47),"Správne riešenie","Chybné/nekompletné riešenie")</f>
        <v>Správne riešenie</v>
      </c>
    </row>
    <row r="48" spans="2:11" s="134" customFormat="1" ht="15" thickBot="1">
      <c r="B48" s="75" t="s">
        <v>47</v>
      </c>
      <c r="C48" s="75" t="s">
        <v>48</v>
      </c>
      <c r="D48" s="38"/>
      <c r="E48" s="125" t="s">
        <v>31</v>
      </c>
      <c r="F48" s="125" t="s">
        <v>17</v>
      </c>
      <c r="G48" s="125" t="s">
        <v>33</v>
      </c>
      <c r="H48" s="125" t="s">
        <v>33</v>
      </c>
      <c r="I48" s="40"/>
      <c r="J48" s="46" t="str">
        <f>CONCATENATE(E48,F48,G48,H48)</f>
        <v>ROSS</v>
      </c>
      <c r="K48" s="176" t="s">
        <v>143</v>
      </c>
    </row>
    <row r="49" spans="2:11" s="134" customFormat="1" ht="14.25">
      <c r="B49" s="84" t="s">
        <v>0</v>
      </c>
      <c r="C49" s="17" t="s">
        <v>102</v>
      </c>
      <c r="D49" s="38"/>
      <c r="E49" s="9" t="str">
        <f>LOOKUP(E48,$B$49:$B$56,$C$49:$C$56)</f>
        <v>10101</v>
      </c>
      <c r="F49" s="9" t="str">
        <f>LOOKUP(F48,$B$49:$B$56,$C$49:$C$56)</f>
        <v>0</v>
      </c>
      <c r="G49" s="9" t="str">
        <f>LOOKUP(G48,$B$49:$B$56,$C$49:$C$56)</f>
        <v>10</v>
      </c>
      <c r="H49" s="9" t="str">
        <f>LOOKUP(H48,$B$49:$B$56,$C$49:$C$56)</f>
        <v>10</v>
      </c>
      <c r="I49" s="53"/>
      <c r="J49" s="9" t="str">
        <f>CONCATENATE(E49,F49,G49,H49)</f>
        <v>1010101010</v>
      </c>
      <c r="K49" s="139">
        <f>LEN(J49)</f>
        <v>10</v>
      </c>
    </row>
    <row r="50" spans="2:10" s="134" customFormat="1" ht="15" thickBot="1">
      <c r="B50" s="84" t="s">
        <v>29</v>
      </c>
      <c r="C50" s="17" t="s">
        <v>103</v>
      </c>
      <c r="D50" s="38"/>
      <c r="E50" s="9"/>
      <c r="F50" s="9"/>
      <c r="G50" s="9"/>
      <c r="H50" s="9"/>
      <c r="I50" s="40"/>
      <c r="J50" s="40"/>
    </row>
    <row r="51" spans="2:11" s="134" customFormat="1" ht="15" thickBot="1">
      <c r="B51" s="84" t="s">
        <v>19</v>
      </c>
      <c r="C51" s="17" t="s">
        <v>104</v>
      </c>
      <c r="D51" s="38"/>
      <c r="E51" s="126" t="s">
        <v>20</v>
      </c>
      <c r="F51" s="126" t="s">
        <v>17</v>
      </c>
      <c r="G51" s="126" t="s">
        <v>31</v>
      </c>
      <c r="H51" s="126" t="s">
        <v>17</v>
      </c>
      <c r="I51" s="40"/>
      <c r="J51" s="51" t="str">
        <f>CONCATENATE(E51,F51,G51,H51)</f>
        <v>NORO</v>
      </c>
      <c r="K51" s="176" t="s">
        <v>143</v>
      </c>
    </row>
    <row r="52" spans="2:11" s="134" customFormat="1" ht="14.25">
      <c r="B52" s="84" t="s">
        <v>20</v>
      </c>
      <c r="C52" s="17" t="s">
        <v>106</v>
      </c>
      <c r="D52" s="38"/>
      <c r="E52" s="9" t="str">
        <f>LOOKUP(E51,$B$49:$B$56,$C$49:$C$56)</f>
        <v>101</v>
      </c>
      <c r="F52" s="9" t="str">
        <f>LOOKUP(F51,$B$49:$B$56,$C$49:$C$56)</f>
        <v>0</v>
      </c>
      <c r="G52" s="9" t="str">
        <f>LOOKUP(G51,$B$49:$B$56,$C$49:$C$56)</f>
        <v>10101</v>
      </c>
      <c r="H52" s="9" t="str">
        <f>LOOKUP(H51,$B$49:$B$56,$C$49:$C$56)</f>
        <v>0</v>
      </c>
      <c r="I52" s="40"/>
      <c r="J52" s="9" t="str">
        <f>CONCATENATE(E52,F52,G52,H52)</f>
        <v>1010101010</v>
      </c>
      <c r="K52" s="139">
        <f>LEN(J52)</f>
        <v>10</v>
      </c>
    </row>
    <row r="53" spans="2:10" s="134" customFormat="1" ht="14.25">
      <c r="B53" s="84" t="s">
        <v>17</v>
      </c>
      <c r="C53" s="17" t="s">
        <v>1</v>
      </c>
      <c r="D53" s="38"/>
      <c r="E53" s="38"/>
      <c r="F53" s="38"/>
      <c r="G53" s="38"/>
      <c r="H53" s="38"/>
      <c r="I53" s="38"/>
      <c r="J53" s="38"/>
    </row>
    <row r="54" spans="2:10" s="134" customFormat="1" ht="14.25">
      <c r="B54" s="84" t="s">
        <v>31</v>
      </c>
      <c r="C54" s="17" t="s">
        <v>107</v>
      </c>
      <c r="D54" s="38"/>
      <c r="E54" s="40"/>
      <c r="F54" s="40"/>
      <c r="G54" s="40"/>
      <c r="H54" s="40"/>
      <c r="I54" s="40"/>
      <c r="J54" s="40"/>
    </row>
    <row r="55" spans="2:10" s="134" customFormat="1" ht="14.25">
      <c r="B55" s="84" t="s">
        <v>33</v>
      </c>
      <c r="C55" s="17" t="s">
        <v>10</v>
      </c>
      <c r="D55" s="38"/>
      <c r="E55" s="38"/>
      <c r="F55" s="38"/>
      <c r="G55" s="38"/>
      <c r="H55" s="38"/>
      <c r="I55" s="38"/>
      <c r="J55" s="38"/>
    </row>
    <row r="56" spans="2:10" s="134" customFormat="1" ht="15" thickBot="1">
      <c r="B56" s="85" t="s">
        <v>6</v>
      </c>
      <c r="C56" s="18" t="s">
        <v>105</v>
      </c>
      <c r="D56" s="38"/>
      <c r="E56" s="38"/>
      <c r="F56" s="38"/>
      <c r="G56" s="38"/>
      <c r="H56" s="38"/>
      <c r="I56" s="38"/>
      <c r="J56" s="38"/>
    </row>
    <row r="57" spans="2:10" s="134" customFormat="1" ht="14.25">
      <c r="B57" s="38"/>
      <c r="C57" s="38"/>
      <c r="D57" s="38"/>
      <c r="E57" s="38"/>
      <c r="F57" s="38"/>
      <c r="G57" s="38"/>
      <c r="H57" s="38"/>
      <c r="I57" s="38"/>
      <c r="J57" s="38"/>
    </row>
    <row r="58" s="134" customFormat="1" ht="14.25"/>
    <row r="59" spans="2:10" ht="15" thickBot="1">
      <c r="B59" s="177" t="s">
        <v>68</v>
      </c>
      <c r="C59" s="177"/>
      <c r="D59" s="177"/>
      <c r="E59" s="177"/>
      <c r="F59" s="177"/>
      <c r="G59" s="177"/>
      <c r="H59" s="177"/>
      <c r="I59" s="177"/>
      <c r="J59" s="177"/>
    </row>
    <row r="60" spans="2:10" ht="30" customHeight="1" thickBot="1">
      <c r="B60" s="178" t="s">
        <v>129</v>
      </c>
      <c r="C60" s="179"/>
      <c r="D60" s="179"/>
      <c r="E60" s="179"/>
      <c r="F60" s="179"/>
      <c r="G60" s="179"/>
      <c r="H60" s="179"/>
      <c r="I60" s="179"/>
      <c r="J60" s="180"/>
    </row>
    <row r="63" spans="2:10" ht="30" customHeight="1" thickBot="1">
      <c r="B63" s="177" t="s">
        <v>130</v>
      </c>
      <c r="C63" s="177"/>
      <c r="D63" s="177"/>
      <c r="E63" s="177"/>
      <c r="F63" s="177"/>
      <c r="G63" s="177"/>
      <c r="H63" s="177"/>
      <c r="I63" s="177"/>
      <c r="J63" s="177"/>
    </row>
    <row r="64" spans="2:10" ht="30" customHeight="1" thickBot="1">
      <c r="B64" s="178" t="s">
        <v>129</v>
      </c>
      <c r="C64" s="179"/>
      <c r="D64" s="179"/>
      <c r="E64" s="179"/>
      <c r="F64" s="179"/>
      <c r="G64" s="179"/>
      <c r="H64" s="179"/>
      <c r="I64" s="179"/>
      <c r="J64" s="180"/>
    </row>
    <row r="66" spans="2:10" ht="14.25">
      <c r="B66" s="181" t="s">
        <v>132</v>
      </c>
      <c r="C66" s="181"/>
      <c r="D66" s="181"/>
      <c r="E66" s="181"/>
      <c r="F66" s="181"/>
      <c r="G66" s="181"/>
      <c r="H66" s="181"/>
      <c r="I66" s="181"/>
      <c r="J66" s="181"/>
    </row>
  </sheetData>
  <sheetProtection password="94C7" sheet="1" objects="1" scenarios="1" selectLockedCells="1"/>
  <mergeCells count="15">
    <mergeCell ref="B66:J66"/>
    <mergeCell ref="B27:J27"/>
    <mergeCell ref="B37:J37"/>
    <mergeCell ref="B59:J59"/>
    <mergeCell ref="B60:J60"/>
    <mergeCell ref="B63:J63"/>
    <mergeCell ref="B42:J42"/>
    <mergeCell ref="B43:J43"/>
    <mergeCell ref="B45:J45"/>
    <mergeCell ref="B12:J12"/>
    <mergeCell ref="B3:J3"/>
    <mergeCell ref="B15:J15"/>
    <mergeCell ref="B24:J24"/>
    <mergeCell ref="E31:H31"/>
    <mergeCell ref="B64:J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56"/>
  <sheetViews>
    <sheetView showGridLines="0" showRowColHeaders="0" zoomScalePageLayoutView="0" workbookViewId="0" topLeftCell="A1">
      <selection activeCell="H21" sqref="H21:I21"/>
    </sheetView>
  </sheetViews>
  <sheetFormatPr defaultColWidth="9.140625" defaultRowHeight="15"/>
  <cols>
    <col min="1" max="1" width="2.28125" style="38" customWidth="1"/>
    <col min="2" max="2" width="6.57421875" style="38" customWidth="1"/>
    <col min="3" max="3" width="11.28125" style="38" customWidth="1"/>
    <col min="4" max="4" width="10.7109375" style="38" customWidth="1"/>
    <col min="5" max="7" width="11.28125" style="38" customWidth="1"/>
    <col min="8" max="8" width="10.7109375" style="38" customWidth="1"/>
    <col min="9" max="9" width="11.28125" style="38" customWidth="1"/>
    <col min="10" max="10" width="15.421875" style="38" customWidth="1"/>
    <col min="11" max="11" width="14.28125" style="38" bestFit="1" customWidth="1"/>
    <col min="12" max="16384" width="8.8515625" style="38" customWidth="1"/>
  </cols>
  <sheetData>
    <row r="1" spans="2:10" ht="25.5">
      <c r="B1" s="37" t="s">
        <v>65</v>
      </c>
      <c r="I1" s="39"/>
      <c r="J1" s="39"/>
    </row>
    <row r="2" ht="14.25">
      <c r="K2" s="61"/>
    </row>
    <row r="3" spans="2:10" ht="14.25" customHeight="1">
      <c r="B3" s="177" t="s">
        <v>109</v>
      </c>
      <c r="C3" s="177"/>
      <c r="D3" s="177"/>
      <c r="E3" s="177"/>
      <c r="F3" s="177"/>
      <c r="G3" s="177"/>
      <c r="H3" s="177"/>
      <c r="I3" s="177"/>
      <c r="J3" s="177"/>
    </row>
    <row r="4" spans="2:10" ht="14.25" customHeight="1">
      <c r="B4" s="195" t="s">
        <v>142</v>
      </c>
      <c r="C4" s="196"/>
      <c r="D4" s="196"/>
      <c r="E4" s="196"/>
      <c r="F4" s="196"/>
      <c r="J4" s="62"/>
    </row>
    <row r="5" ht="15" thickBot="1"/>
    <row r="6" spans="3:9" ht="15.75" thickBot="1">
      <c r="C6" s="63" t="s">
        <v>47</v>
      </c>
      <c r="D6" s="64" t="s">
        <v>70</v>
      </c>
      <c r="E6" s="65" t="s">
        <v>71</v>
      </c>
      <c r="G6" s="63" t="s">
        <v>47</v>
      </c>
      <c r="H6" s="64" t="s">
        <v>70</v>
      </c>
      <c r="I6" s="65" t="s">
        <v>71</v>
      </c>
    </row>
    <row r="7" spans="3:9" ht="14.25">
      <c r="C7" s="66" t="s">
        <v>0</v>
      </c>
      <c r="D7" s="67">
        <v>65</v>
      </c>
      <c r="E7" s="68">
        <v>1000001</v>
      </c>
      <c r="G7" s="66" t="s">
        <v>20</v>
      </c>
      <c r="H7" s="67">
        <v>78</v>
      </c>
      <c r="I7" s="68">
        <v>1001110</v>
      </c>
    </row>
    <row r="8" spans="3:9" ht="14.25">
      <c r="C8" s="69" t="s">
        <v>21</v>
      </c>
      <c r="D8" s="70">
        <v>66</v>
      </c>
      <c r="E8" s="71">
        <v>1000010</v>
      </c>
      <c r="G8" s="69" t="s">
        <v>17</v>
      </c>
      <c r="H8" s="70">
        <v>79</v>
      </c>
      <c r="I8" s="71">
        <v>1001111</v>
      </c>
    </row>
    <row r="9" spans="3:9" ht="14.25">
      <c r="C9" s="69" t="s">
        <v>15</v>
      </c>
      <c r="D9" s="70">
        <v>67</v>
      </c>
      <c r="E9" s="71">
        <v>1000011</v>
      </c>
      <c r="G9" s="69" t="s">
        <v>32</v>
      </c>
      <c r="H9" s="70">
        <v>80</v>
      </c>
      <c r="I9" s="71">
        <v>1010000</v>
      </c>
    </row>
    <row r="10" spans="3:9" ht="14.25">
      <c r="C10" s="69" t="s">
        <v>28</v>
      </c>
      <c r="D10" s="70">
        <v>68</v>
      </c>
      <c r="E10" s="71">
        <v>1000100</v>
      </c>
      <c r="G10" s="69" t="s">
        <v>72</v>
      </c>
      <c r="H10" s="70">
        <v>81</v>
      </c>
      <c r="I10" s="71">
        <v>1010001</v>
      </c>
    </row>
    <row r="11" spans="3:9" ht="14.25">
      <c r="C11" s="69" t="s">
        <v>29</v>
      </c>
      <c r="D11" s="70">
        <v>69</v>
      </c>
      <c r="E11" s="71">
        <v>1000101</v>
      </c>
      <c r="G11" s="69" t="s">
        <v>31</v>
      </c>
      <c r="H11" s="70">
        <v>82</v>
      </c>
      <c r="I11" s="71">
        <v>1010010</v>
      </c>
    </row>
    <row r="12" spans="3:9" ht="14.25">
      <c r="C12" s="69" t="s">
        <v>73</v>
      </c>
      <c r="D12" s="70">
        <v>70</v>
      </c>
      <c r="E12" s="71">
        <v>1000110</v>
      </c>
      <c r="G12" s="69" t="s">
        <v>33</v>
      </c>
      <c r="H12" s="70">
        <v>83</v>
      </c>
      <c r="I12" s="71">
        <v>1010011</v>
      </c>
    </row>
    <row r="13" spans="3:9" ht="14.25">
      <c r="C13" s="69" t="s">
        <v>74</v>
      </c>
      <c r="D13" s="70">
        <v>71</v>
      </c>
      <c r="E13" s="71">
        <v>1000111</v>
      </c>
      <c r="G13" s="69" t="s">
        <v>6</v>
      </c>
      <c r="H13" s="70">
        <v>84</v>
      </c>
      <c r="I13" s="71">
        <v>1010100</v>
      </c>
    </row>
    <row r="14" spans="3:9" ht="14.25">
      <c r="C14" s="69" t="s">
        <v>30</v>
      </c>
      <c r="D14" s="70">
        <v>72</v>
      </c>
      <c r="E14" s="71">
        <v>1001000</v>
      </c>
      <c r="G14" s="69" t="s">
        <v>13</v>
      </c>
      <c r="H14" s="70">
        <v>85</v>
      </c>
      <c r="I14" s="71">
        <v>1010101</v>
      </c>
    </row>
    <row r="15" spans="3:9" ht="14.25">
      <c r="C15" s="69" t="s">
        <v>19</v>
      </c>
      <c r="D15" s="70">
        <v>73</v>
      </c>
      <c r="E15" s="71">
        <v>1001001</v>
      </c>
      <c r="G15" s="69" t="s">
        <v>36</v>
      </c>
      <c r="H15" s="70">
        <v>86</v>
      </c>
      <c r="I15" s="71">
        <v>1010110</v>
      </c>
    </row>
    <row r="16" spans="3:9" ht="14.25">
      <c r="C16" s="69" t="s">
        <v>2</v>
      </c>
      <c r="D16" s="70">
        <v>74</v>
      </c>
      <c r="E16" s="71">
        <v>1001010</v>
      </c>
      <c r="G16" s="69" t="s">
        <v>75</v>
      </c>
      <c r="H16" s="70">
        <v>87</v>
      </c>
      <c r="I16" s="71">
        <v>1010111</v>
      </c>
    </row>
    <row r="17" spans="3:9" ht="14.25">
      <c r="C17" s="69" t="s">
        <v>16</v>
      </c>
      <c r="D17" s="70">
        <v>75</v>
      </c>
      <c r="E17" s="71">
        <v>1001011</v>
      </c>
      <c r="G17" s="69" t="s">
        <v>76</v>
      </c>
      <c r="H17" s="70">
        <v>88</v>
      </c>
      <c r="I17" s="71">
        <v>1011000</v>
      </c>
    </row>
    <row r="18" spans="3:9" ht="14.25">
      <c r="C18" s="69" t="s">
        <v>22</v>
      </c>
      <c r="D18" s="70">
        <v>76</v>
      </c>
      <c r="E18" s="71">
        <v>1001100</v>
      </c>
      <c r="G18" s="69" t="s">
        <v>9</v>
      </c>
      <c r="H18" s="70">
        <v>89</v>
      </c>
      <c r="I18" s="71">
        <v>1011001</v>
      </c>
    </row>
    <row r="19" spans="3:9" ht="15" thickBot="1">
      <c r="C19" s="72" t="s">
        <v>14</v>
      </c>
      <c r="D19" s="73">
        <v>77</v>
      </c>
      <c r="E19" s="74">
        <v>1001101</v>
      </c>
      <c r="G19" s="72" t="s">
        <v>77</v>
      </c>
      <c r="H19" s="73">
        <v>90</v>
      </c>
      <c r="I19" s="74">
        <v>1011010</v>
      </c>
    </row>
    <row r="20" ht="15" thickBot="1"/>
    <row r="21" spans="2:9" ht="15" thickBot="1">
      <c r="B21" s="191" t="s">
        <v>78</v>
      </c>
      <c r="C21" s="191"/>
      <c r="F21" s="208" t="s">
        <v>85</v>
      </c>
      <c r="G21" s="209"/>
      <c r="H21" s="197" t="s">
        <v>18</v>
      </c>
      <c r="I21" s="198"/>
    </row>
    <row r="22" spans="2:7" s="139" customFormat="1" ht="15" thickBot="1">
      <c r="B22" s="170"/>
      <c r="C22" s="173" t="s">
        <v>140</v>
      </c>
      <c r="F22" s="171"/>
      <c r="G22" s="172"/>
    </row>
    <row r="23" spans="2:6" s="139" customFormat="1" ht="15" thickBot="1">
      <c r="B23" s="170"/>
      <c r="C23" s="187" t="s">
        <v>142</v>
      </c>
      <c r="D23" s="188"/>
      <c r="E23" s="188"/>
      <c r="F23" s="189"/>
    </row>
    <row r="24" spans="2:6" s="139" customFormat="1" ht="15" thickBot="1">
      <c r="B24" s="170"/>
      <c r="C24" s="170"/>
      <c r="F24" s="171"/>
    </row>
    <row r="25" spans="3:4" ht="15" thickBot="1">
      <c r="C25" s="75" t="s">
        <v>47</v>
      </c>
      <c r="D25" s="76" t="s">
        <v>79</v>
      </c>
    </row>
    <row r="26" spans="3:4" ht="14.25">
      <c r="C26" s="120" t="s">
        <v>18</v>
      </c>
      <c r="D26" s="77" t="str">
        <f>DEC2BIN(CODE(C26),7)</f>
        <v>0100000</v>
      </c>
    </row>
    <row r="27" spans="3:4" ht="14.25">
      <c r="C27" s="121" t="s">
        <v>18</v>
      </c>
      <c r="D27" s="77" t="str">
        <f>DEC2BIN(CODE(C27),7)</f>
        <v>0100000</v>
      </c>
    </row>
    <row r="28" spans="3:4" ht="14.25">
      <c r="C28" s="121" t="s">
        <v>18</v>
      </c>
      <c r="D28" s="77" t="str">
        <f>DEC2BIN(CODE(C28),7)</f>
        <v>0100000</v>
      </c>
    </row>
    <row r="29" spans="3:4" ht="14.25">
      <c r="C29" s="121" t="s">
        <v>18</v>
      </c>
      <c r="D29" s="77" t="str">
        <f>DEC2BIN(CODE(C29),7)</f>
        <v>0100000</v>
      </c>
    </row>
    <row r="30" spans="3:4" ht="15" thickBot="1">
      <c r="C30" s="122" t="s">
        <v>18</v>
      </c>
      <c r="D30" s="78" t="str">
        <f>DEC2BIN(CODE(C30),7)</f>
        <v>0100000</v>
      </c>
    </row>
    <row r="31" ht="15" thickBot="1"/>
    <row r="32" spans="3:9" ht="14.25">
      <c r="C32" s="79" t="s">
        <v>80</v>
      </c>
      <c r="D32" s="202" t="s">
        <v>81</v>
      </c>
      <c r="E32" s="203"/>
      <c r="F32" s="203"/>
      <c r="G32" s="203"/>
      <c r="H32" s="204"/>
      <c r="I32" s="210" t="s">
        <v>83</v>
      </c>
    </row>
    <row r="33" spans="3:9" ht="15" thickBot="1">
      <c r="C33" s="80" t="s">
        <v>82</v>
      </c>
      <c r="D33" s="199" t="s">
        <v>142</v>
      </c>
      <c r="E33" s="200"/>
      <c r="F33" s="200"/>
      <c r="G33" s="200"/>
      <c r="H33" s="201"/>
      <c r="I33" s="211"/>
    </row>
    <row r="34" spans="3:9" ht="15" thickBot="1">
      <c r="C34" s="81" t="str">
        <f>CONCATENATE(C26,C27,C28,C29,C30)</f>
        <v>     </v>
      </c>
      <c r="D34" s="205" t="str">
        <f>CONCATENATE(D26,D27,D28,D29,D30)</f>
        <v>01000000100000010000001000000100000</v>
      </c>
      <c r="E34" s="206"/>
      <c r="F34" s="206"/>
      <c r="G34" s="206"/>
      <c r="H34" s="207"/>
      <c r="I34" s="82" t="str">
        <f>IF(D33=D34,"áno","nie")</f>
        <v>nie</v>
      </c>
    </row>
    <row r="36" spans="2:9" ht="15" thickBot="1">
      <c r="B36" s="191" t="s">
        <v>69</v>
      </c>
      <c r="C36" s="191"/>
      <c r="D36" s="191"/>
      <c r="E36" s="191"/>
      <c r="F36" s="191"/>
      <c r="G36" s="191"/>
      <c r="H36" s="191"/>
      <c r="I36" s="191"/>
    </row>
    <row r="37" ht="14.25">
      <c r="B37" s="123" t="s">
        <v>66</v>
      </c>
    </row>
    <row r="38" ht="15" thickBot="1">
      <c r="B38" s="124" t="s">
        <v>67</v>
      </c>
    </row>
    <row r="41" spans="2:9" ht="30" customHeight="1">
      <c r="B41" s="194" t="s">
        <v>110</v>
      </c>
      <c r="C41" s="194"/>
      <c r="D41" s="194"/>
      <c r="E41" s="194"/>
      <c r="F41" s="194"/>
      <c r="G41" s="194"/>
      <c r="H41" s="194"/>
      <c r="I41" s="194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 thickBot="1"/>
    <row r="60" spans="2:5" ht="15" thickBot="1">
      <c r="B60" s="191" t="s">
        <v>85</v>
      </c>
      <c r="C60" s="191"/>
      <c r="D60" s="192" t="s">
        <v>18</v>
      </c>
      <c r="E60" s="193"/>
    </row>
    <row r="62" spans="2:9" ht="15" thickBot="1">
      <c r="B62" s="191" t="s">
        <v>69</v>
      </c>
      <c r="C62" s="191"/>
      <c r="D62" s="191"/>
      <c r="E62" s="191"/>
      <c r="F62" s="191"/>
      <c r="G62" s="191"/>
      <c r="H62" s="191"/>
      <c r="I62" s="191"/>
    </row>
    <row r="63" ht="14.25">
      <c r="B63" s="123" t="s">
        <v>66</v>
      </c>
    </row>
    <row r="64" ht="15" thickBot="1">
      <c r="B64" s="124" t="s">
        <v>67</v>
      </c>
    </row>
    <row r="65" ht="15" thickBot="1"/>
    <row r="66" spans="2:9" ht="15" thickBot="1">
      <c r="B66" s="38" t="s">
        <v>86</v>
      </c>
      <c r="H66" s="192" t="s">
        <v>18</v>
      </c>
      <c r="I66" s="193"/>
    </row>
    <row r="67" ht="15" thickBot="1"/>
    <row r="68" spans="2:9" ht="15" thickBot="1">
      <c r="B68" s="38" t="s">
        <v>87</v>
      </c>
      <c r="H68" s="192" t="s">
        <v>18</v>
      </c>
      <c r="I68" s="193"/>
    </row>
    <row r="71" ht="14.25">
      <c r="B71" s="38" t="s">
        <v>111</v>
      </c>
    </row>
    <row r="72" spans="2:6" ht="14.25">
      <c r="B72" s="195" t="s">
        <v>88</v>
      </c>
      <c r="C72" s="195"/>
      <c r="D72" s="195"/>
      <c r="E72" s="195"/>
      <c r="F72" s="195"/>
    </row>
    <row r="74" ht="15"/>
    <row r="75" ht="15">
      <c r="K75" s="139"/>
    </row>
    <row r="76" ht="15">
      <c r="K76" s="139"/>
    </row>
    <row r="77" ht="15">
      <c r="K77" s="139"/>
    </row>
    <row r="78" ht="15">
      <c r="K78" s="139"/>
    </row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1" s="139" customFormat="1" ht="14.25">
      <c r="B91" s="139" t="s">
        <v>78</v>
      </c>
    </row>
    <row r="92" spans="2:5" s="139" customFormat="1" ht="15" thickBot="1">
      <c r="B92" s="173" t="s">
        <v>140</v>
      </c>
      <c r="E92" s="171"/>
    </row>
    <row r="93" spans="2:6" s="139" customFormat="1" ht="15" thickBot="1">
      <c r="B93" s="187" t="s">
        <v>88</v>
      </c>
      <c r="C93" s="188"/>
      <c r="D93" s="188"/>
      <c r="E93" s="188"/>
      <c r="F93" s="189"/>
    </row>
    <row r="94" s="139" customFormat="1" ht="15" thickBot="1"/>
    <row r="95" spans="2:5" ht="15" thickBot="1">
      <c r="B95" s="191" t="s">
        <v>85</v>
      </c>
      <c r="C95" s="191"/>
      <c r="D95" s="192" t="s">
        <v>18</v>
      </c>
      <c r="E95" s="193"/>
    </row>
    <row r="97" spans="2:9" ht="15" thickBot="1">
      <c r="B97" s="191" t="s">
        <v>69</v>
      </c>
      <c r="C97" s="191"/>
      <c r="D97" s="191"/>
      <c r="E97" s="191"/>
      <c r="F97" s="191"/>
      <c r="G97" s="191"/>
      <c r="H97" s="191"/>
      <c r="I97" s="191"/>
    </row>
    <row r="98" ht="14.25">
      <c r="B98" s="123" t="s">
        <v>66</v>
      </c>
    </row>
    <row r="99" ht="15" thickBot="1">
      <c r="B99" s="124" t="s">
        <v>67</v>
      </c>
    </row>
    <row r="102" spans="2:9" ht="14.25">
      <c r="B102" s="191" t="s">
        <v>89</v>
      </c>
      <c r="C102" s="191"/>
      <c r="D102" s="191"/>
      <c r="E102" s="191"/>
      <c r="F102" s="191"/>
      <c r="G102" s="191"/>
      <c r="H102" s="191"/>
      <c r="I102" s="191"/>
    </row>
    <row r="103" spans="2:9" ht="14.25" customHeight="1" thickBot="1">
      <c r="B103" s="139" t="s">
        <v>138</v>
      </c>
      <c r="C103" s="139"/>
      <c r="D103" s="139"/>
      <c r="E103" s="139"/>
      <c r="F103" s="139"/>
      <c r="G103" s="139"/>
      <c r="H103" s="139"/>
      <c r="I103" s="139"/>
    </row>
    <row r="104" spans="2:9" s="139" customFormat="1" ht="30" customHeight="1" thickBot="1">
      <c r="B104" s="178" t="s">
        <v>129</v>
      </c>
      <c r="C104" s="179"/>
      <c r="D104" s="179"/>
      <c r="E104" s="179"/>
      <c r="F104" s="179"/>
      <c r="G104" s="179"/>
      <c r="H104" s="179"/>
      <c r="I104" s="180"/>
    </row>
    <row r="105" s="139" customFormat="1" ht="15" thickBot="1">
      <c r="B105" s="139" t="s">
        <v>139</v>
      </c>
    </row>
    <row r="106" spans="2:9" s="139" customFormat="1" ht="30" customHeight="1" thickBot="1">
      <c r="B106" s="178" t="s">
        <v>129</v>
      </c>
      <c r="C106" s="179"/>
      <c r="D106" s="179"/>
      <c r="E106" s="179"/>
      <c r="F106" s="179"/>
      <c r="G106" s="179"/>
      <c r="H106" s="179"/>
      <c r="I106" s="180"/>
    </row>
    <row r="107" s="139" customFormat="1" ht="14.25"/>
    <row r="109" spans="2:9" ht="14.25">
      <c r="B109" s="191" t="s">
        <v>113</v>
      </c>
      <c r="C109" s="191"/>
      <c r="D109" s="191"/>
      <c r="E109" s="191"/>
      <c r="F109" s="191"/>
      <c r="G109" s="191"/>
      <c r="H109" s="191"/>
      <c r="I109" s="191"/>
    </row>
    <row r="110" spans="2:9" ht="14.25">
      <c r="B110" s="127"/>
      <c r="C110" s="127"/>
      <c r="D110" s="127"/>
      <c r="E110" s="127"/>
      <c r="F110" s="127"/>
      <c r="G110" s="127"/>
      <c r="H110" s="127"/>
      <c r="I110" s="127"/>
    </row>
    <row r="111" spans="2:9" ht="15">
      <c r="B111" s="127"/>
      <c r="C111" s="127"/>
      <c r="D111" s="127"/>
      <c r="E111" s="127"/>
      <c r="F111" s="127"/>
      <c r="G111" s="127"/>
      <c r="H111" s="127"/>
      <c r="I111" s="127"/>
    </row>
    <row r="112" spans="2:9" ht="15">
      <c r="B112" s="127"/>
      <c r="C112" s="127"/>
      <c r="D112" s="127"/>
      <c r="E112" s="127"/>
      <c r="F112" s="127"/>
      <c r="G112" s="127"/>
      <c r="H112" s="127"/>
      <c r="I112" s="127"/>
    </row>
    <row r="113" spans="2:9" ht="15">
      <c r="B113" s="127"/>
      <c r="C113" s="127"/>
      <c r="D113" s="127"/>
      <c r="E113" s="127"/>
      <c r="F113" s="127"/>
      <c r="G113" s="127"/>
      <c r="H113" s="127"/>
      <c r="I113" s="127"/>
    </row>
    <row r="114" spans="2:9" ht="15">
      <c r="B114" s="127"/>
      <c r="C114" s="127"/>
      <c r="D114" s="127"/>
      <c r="E114" s="127"/>
      <c r="F114" s="127"/>
      <c r="G114" s="127"/>
      <c r="H114" s="127"/>
      <c r="I114" s="127"/>
    </row>
    <row r="115" spans="2:9" ht="15">
      <c r="B115" s="127"/>
      <c r="C115" s="127"/>
      <c r="D115" s="127"/>
      <c r="E115" s="127"/>
      <c r="F115" s="127"/>
      <c r="G115" s="127"/>
      <c r="H115" s="127"/>
      <c r="I115" s="127"/>
    </row>
    <row r="116" spans="2:9" ht="15">
      <c r="B116" s="127"/>
      <c r="C116" s="127"/>
      <c r="D116" s="127"/>
      <c r="E116" s="127"/>
      <c r="F116" s="127"/>
      <c r="G116" s="127"/>
      <c r="H116" s="127"/>
      <c r="I116" s="127"/>
    </row>
    <row r="117" spans="2:9" ht="15">
      <c r="B117" s="127"/>
      <c r="C117" s="127"/>
      <c r="D117" s="127"/>
      <c r="E117" s="127"/>
      <c r="F117" s="127"/>
      <c r="G117" s="127"/>
      <c r="H117" s="127"/>
      <c r="I117" s="127"/>
    </row>
    <row r="118" spans="2:9" ht="15">
      <c r="B118" s="127"/>
      <c r="C118" s="127"/>
      <c r="D118" s="127"/>
      <c r="E118" s="127"/>
      <c r="F118" s="127"/>
      <c r="G118" s="127"/>
      <c r="H118" s="127"/>
      <c r="I118" s="127"/>
    </row>
    <row r="119" spans="2:9" ht="15">
      <c r="B119" s="127"/>
      <c r="C119" s="127"/>
      <c r="D119" s="127"/>
      <c r="E119" s="127"/>
      <c r="F119" s="127"/>
      <c r="G119" s="127"/>
      <c r="H119" s="127"/>
      <c r="I119" s="127"/>
    </row>
    <row r="120" spans="2:9" ht="15">
      <c r="B120" s="127"/>
      <c r="C120" s="127"/>
      <c r="D120" s="127"/>
      <c r="E120" s="127"/>
      <c r="F120" s="127"/>
      <c r="G120" s="127"/>
      <c r="H120" s="127"/>
      <c r="I120" s="127"/>
    </row>
    <row r="121" ht="15"/>
    <row r="122" ht="15"/>
    <row r="123" ht="15" thickBot="1">
      <c r="B123" s="38" t="s">
        <v>116</v>
      </c>
    </row>
    <row r="124" spans="2:9" ht="14.25">
      <c r="B124" s="128" t="s">
        <v>114</v>
      </c>
      <c r="C124" s="165"/>
      <c r="D124" s="129" t="s">
        <v>114</v>
      </c>
      <c r="E124" s="165"/>
      <c r="F124" s="129" t="s">
        <v>114</v>
      </c>
      <c r="G124" s="165"/>
      <c r="H124" s="129" t="s">
        <v>114</v>
      </c>
      <c r="I124" s="165"/>
    </row>
    <row r="125" spans="2:9" ht="15" thickBot="1">
      <c r="B125" s="128" t="s">
        <v>115</v>
      </c>
      <c r="C125" s="166"/>
      <c r="D125" s="129" t="s">
        <v>115</v>
      </c>
      <c r="E125" s="166"/>
      <c r="F125" s="129" t="s">
        <v>115</v>
      </c>
      <c r="G125" s="166"/>
      <c r="H125" s="129" t="s">
        <v>115</v>
      </c>
      <c r="I125" s="166"/>
    </row>
    <row r="127" ht="15" thickBot="1">
      <c r="B127" s="130" t="s">
        <v>117</v>
      </c>
    </row>
    <row r="128" spans="2:9" ht="14.25">
      <c r="B128" s="131" t="s">
        <v>118</v>
      </c>
      <c r="C128" s="167"/>
      <c r="D128" s="131" t="s">
        <v>118</v>
      </c>
      <c r="E128" s="167"/>
      <c r="F128" s="131" t="s">
        <v>118</v>
      </c>
      <c r="G128" s="167"/>
      <c r="H128" s="131" t="s">
        <v>118</v>
      </c>
      <c r="I128" s="167"/>
    </row>
    <row r="129" spans="2:9" ht="14.25">
      <c r="B129" s="132" t="s">
        <v>119</v>
      </c>
      <c r="C129" s="168"/>
      <c r="D129" s="132" t="s">
        <v>119</v>
      </c>
      <c r="E129" s="168"/>
      <c r="F129" s="132" t="s">
        <v>119</v>
      </c>
      <c r="G129" s="168"/>
      <c r="H129" s="132" t="s">
        <v>119</v>
      </c>
      <c r="I129" s="168"/>
    </row>
    <row r="130" spans="2:9" ht="15" thickBot="1">
      <c r="B130" s="132" t="s">
        <v>120</v>
      </c>
      <c r="C130" s="169"/>
      <c r="D130" s="132" t="s">
        <v>120</v>
      </c>
      <c r="E130" s="169"/>
      <c r="F130" s="132" t="s">
        <v>120</v>
      </c>
      <c r="G130" s="169"/>
      <c r="H130" s="132" t="s">
        <v>120</v>
      </c>
      <c r="I130" s="169"/>
    </row>
    <row r="131" ht="15" thickBot="1"/>
    <row r="132" spans="2:9" ht="15" thickBot="1">
      <c r="B132" s="38" t="s">
        <v>148</v>
      </c>
      <c r="I132" s="164"/>
    </row>
    <row r="133" ht="15" thickBot="1"/>
    <row r="134" spans="2:9" ht="15" thickBot="1">
      <c r="B134" s="130" t="s">
        <v>121</v>
      </c>
      <c r="I134" s="164"/>
    </row>
    <row r="136" spans="2:9" ht="30" customHeight="1">
      <c r="B136" s="190" t="s">
        <v>149</v>
      </c>
      <c r="C136" s="190"/>
      <c r="D136" s="190"/>
      <c r="E136" s="190"/>
      <c r="F136" s="190"/>
      <c r="G136" s="190"/>
      <c r="H136" s="190"/>
      <c r="I136" s="190"/>
    </row>
    <row r="137" spans="2:9" ht="14.25" customHeight="1">
      <c r="B137" s="133"/>
      <c r="C137" s="133"/>
      <c r="D137" s="133"/>
      <c r="E137" s="133"/>
      <c r="F137" s="133"/>
      <c r="G137" s="133"/>
      <c r="H137" s="133"/>
      <c r="I137" s="133"/>
    </row>
    <row r="138" spans="2:9" ht="14.25" customHeight="1" thickBot="1">
      <c r="B138" s="190" t="s">
        <v>122</v>
      </c>
      <c r="C138" s="190"/>
      <c r="D138" s="190"/>
      <c r="E138" s="190"/>
      <c r="F138" s="190"/>
      <c r="G138" s="190"/>
      <c r="H138" s="190"/>
      <c r="I138" s="190"/>
    </row>
    <row r="139" spans="2:9" ht="45" customHeight="1" thickBot="1">
      <c r="B139" s="178" t="s">
        <v>137</v>
      </c>
      <c r="C139" s="179"/>
      <c r="D139" s="179"/>
      <c r="E139" s="179"/>
      <c r="F139" s="179"/>
      <c r="G139" s="179"/>
      <c r="H139" s="179"/>
      <c r="I139" s="180"/>
    </row>
    <row r="140" spans="2:9" ht="14.25" customHeight="1">
      <c r="B140" s="133"/>
      <c r="C140" s="133"/>
      <c r="D140" s="133"/>
      <c r="E140" s="133"/>
      <c r="F140" s="133"/>
      <c r="G140" s="133"/>
      <c r="H140" s="133"/>
      <c r="I140" s="133"/>
    </row>
    <row r="141" spans="2:9" ht="14.25" customHeight="1" thickBot="1">
      <c r="B141" s="190" t="s">
        <v>123</v>
      </c>
      <c r="C141" s="190"/>
      <c r="D141" s="190"/>
      <c r="E141" s="190"/>
      <c r="F141" s="190"/>
      <c r="G141" s="190"/>
      <c r="H141" s="190"/>
      <c r="I141" s="190"/>
    </row>
    <row r="142" spans="2:9" ht="45" customHeight="1" thickBot="1">
      <c r="B142" s="178" t="s">
        <v>137</v>
      </c>
      <c r="C142" s="179"/>
      <c r="D142" s="179"/>
      <c r="E142" s="179"/>
      <c r="F142" s="179"/>
      <c r="G142" s="179"/>
      <c r="H142" s="179"/>
      <c r="I142" s="180"/>
    </row>
    <row r="143" ht="14.25" customHeight="1"/>
    <row r="145" spans="2:9" ht="15" thickBot="1">
      <c r="B145" s="191" t="s">
        <v>90</v>
      </c>
      <c r="C145" s="191"/>
      <c r="D145" s="191"/>
      <c r="E145" s="191"/>
      <c r="F145" s="191"/>
      <c r="G145" s="191"/>
      <c r="H145" s="191"/>
      <c r="I145" s="191"/>
    </row>
    <row r="146" spans="2:9" ht="30" customHeight="1" thickBot="1">
      <c r="B146" s="178" t="s">
        <v>129</v>
      </c>
      <c r="C146" s="179"/>
      <c r="D146" s="179"/>
      <c r="E146" s="179"/>
      <c r="F146" s="179"/>
      <c r="G146" s="179"/>
      <c r="H146" s="179"/>
      <c r="I146" s="180"/>
    </row>
    <row r="149" ht="15" thickBot="1">
      <c r="B149" s="38" t="s">
        <v>112</v>
      </c>
    </row>
    <row r="150" spans="2:8" ht="15" thickBot="1">
      <c r="B150" s="8" t="s">
        <v>45</v>
      </c>
      <c r="D150" s="15" t="s">
        <v>39</v>
      </c>
      <c r="E150" s="15" t="s">
        <v>40</v>
      </c>
      <c r="F150" s="15" t="s">
        <v>41</v>
      </c>
      <c r="H150" s="86"/>
    </row>
    <row r="151" spans="3:4" ht="15" thickBot="1">
      <c r="C151" s="8"/>
      <c r="D151" s="8"/>
    </row>
    <row r="152" spans="2:8" ht="15" thickBot="1">
      <c r="B152" s="8" t="s">
        <v>46</v>
      </c>
      <c r="D152" s="15" t="s">
        <v>42</v>
      </c>
      <c r="E152" s="15" t="s">
        <v>43</v>
      </c>
      <c r="F152" s="15" t="s">
        <v>44</v>
      </c>
      <c r="H152" s="86"/>
    </row>
    <row r="154" spans="2:10" ht="14.25" customHeight="1">
      <c r="B154" s="181" t="s">
        <v>91</v>
      </c>
      <c r="C154" s="181"/>
      <c r="D154" s="181"/>
      <c r="E154" s="181"/>
      <c r="F154" s="181"/>
      <c r="G154" s="181"/>
      <c r="H154" s="181"/>
      <c r="I154" s="181"/>
      <c r="J154" s="60"/>
    </row>
    <row r="155" spans="2:10" ht="14.25" customHeight="1">
      <c r="B155" s="87"/>
      <c r="C155" s="87"/>
      <c r="D155" s="87"/>
      <c r="E155" s="87"/>
      <c r="F155" s="87"/>
      <c r="G155" s="87"/>
      <c r="H155" s="87"/>
      <c r="I155" s="87"/>
      <c r="J155" s="60"/>
    </row>
    <row r="156" spans="2:10" ht="14.25" customHeight="1">
      <c r="B156" s="181" t="s">
        <v>133</v>
      </c>
      <c r="C156" s="181"/>
      <c r="D156" s="181"/>
      <c r="E156" s="181"/>
      <c r="F156" s="181"/>
      <c r="G156" s="181"/>
      <c r="H156" s="181"/>
      <c r="I156" s="181"/>
      <c r="J156" s="60"/>
    </row>
  </sheetData>
  <sheetProtection password="94C7" sheet="1" selectLockedCells="1"/>
  <mergeCells count="35">
    <mergeCell ref="B141:I141"/>
    <mergeCell ref="B139:I139"/>
    <mergeCell ref="B142:I142"/>
    <mergeCell ref="B104:I104"/>
    <mergeCell ref="B106:I106"/>
    <mergeCell ref="B138:I138"/>
    <mergeCell ref="B109:I109"/>
    <mergeCell ref="B156:I156"/>
    <mergeCell ref="B154:I154"/>
    <mergeCell ref="B146:I146"/>
    <mergeCell ref="B145:I145"/>
    <mergeCell ref="B3:J3"/>
    <mergeCell ref="H68:I68"/>
    <mergeCell ref="B72:F72"/>
    <mergeCell ref="B95:C95"/>
    <mergeCell ref="D95:E95"/>
    <mergeCell ref="B97:I97"/>
    <mergeCell ref="B4:F4"/>
    <mergeCell ref="H21:I21"/>
    <mergeCell ref="D33:H33"/>
    <mergeCell ref="D32:H32"/>
    <mergeCell ref="D34:H34"/>
    <mergeCell ref="F21:G21"/>
    <mergeCell ref="C23:F23"/>
    <mergeCell ref="I32:I33"/>
    <mergeCell ref="B21:C21"/>
    <mergeCell ref="B136:I136"/>
    <mergeCell ref="B62:I62"/>
    <mergeCell ref="H66:I66"/>
    <mergeCell ref="B36:I36"/>
    <mergeCell ref="B41:I41"/>
    <mergeCell ref="B60:C60"/>
    <mergeCell ref="D60:E60"/>
    <mergeCell ref="B93:F93"/>
    <mergeCell ref="B102:I10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9"/>
  <sheetViews>
    <sheetView showGridLines="0" showRowColHeaders="0" zoomScalePageLayoutView="0" workbookViewId="0" topLeftCell="A1">
      <selection activeCell="C7" sqref="C7"/>
    </sheetView>
  </sheetViews>
  <sheetFormatPr defaultColWidth="9.140625" defaultRowHeight="15"/>
  <cols>
    <col min="1" max="1" width="2.28125" style="38" customWidth="1"/>
    <col min="2" max="2" width="4.421875" style="38" customWidth="1"/>
    <col min="3" max="3" width="10.7109375" style="38" customWidth="1"/>
    <col min="4" max="4" width="2.421875" style="38" customWidth="1"/>
    <col min="5" max="9" width="8.8515625" style="38" customWidth="1"/>
    <col min="10" max="10" width="4.28125" style="38" customWidth="1"/>
    <col min="11" max="11" width="16.8515625" style="38" customWidth="1"/>
    <col min="12" max="12" width="14.00390625" style="38" customWidth="1"/>
    <col min="13" max="13" width="14.00390625" style="38" bestFit="1" customWidth="1"/>
    <col min="14" max="16384" width="8.8515625" style="38" customWidth="1"/>
  </cols>
  <sheetData>
    <row r="1" spans="2:13" ht="25.5">
      <c r="B1" s="37" t="s">
        <v>92</v>
      </c>
      <c r="K1" s="39"/>
      <c r="L1" s="39"/>
      <c r="M1" s="39"/>
    </row>
    <row r="3" spans="2:12" ht="30" customHeight="1">
      <c r="B3" s="177" t="s">
        <v>99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5" spans="2:11" ht="15" thickBot="1">
      <c r="B5" s="42" t="b">
        <f>COUNTA(B7:B10)=SUM(IF(FREQUENCY(MATCH(C7:C10,C7:C10,0),MATCH(C7:C10,C7:C10,0))&gt;0,1))</f>
        <v>0</v>
      </c>
      <c r="C5" s="43" t="str">
        <f>IF(B5,"Kódovanie OK (rôzne znaky majú rôzne kódy)","Chybné kódovanie (niektoré znaky majú rovnaké kódy)")</f>
        <v>Chybné kódovanie (niektoré znaky majú rovnaké kódy)</v>
      </c>
      <c r="E5" s="40"/>
      <c r="F5" s="40"/>
      <c r="G5" s="40"/>
      <c r="H5" s="40"/>
      <c r="I5" s="55"/>
      <c r="J5" s="55"/>
      <c r="K5" s="44" t="str">
        <f>IF(AND(K7=K10,B5),"Správne riešenie","Chybné/nekompletné riešenie")</f>
        <v>Chybné/nekompletné riešenie</v>
      </c>
    </row>
    <row r="6" spans="2:12" ht="15" thickBot="1">
      <c r="B6" s="45" t="s">
        <v>47</v>
      </c>
      <c r="C6" s="45" t="s">
        <v>48</v>
      </c>
      <c r="E6" s="46" t="s">
        <v>0</v>
      </c>
      <c r="F6" s="46" t="s">
        <v>20</v>
      </c>
      <c r="G6" s="46" t="s">
        <v>16</v>
      </c>
      <c r="H6" s="46" t="s">
        <v>0</v>
      </c>
      <c r="I6" s="40"/>
      <c r="J6" s="40"/>
      <c r="K6" s="46" t="str">
        <f>CONCATENATE(E6,F6,G6,H6)</f>
        <v>ANKA</v>
      </c>
      <c r="L6" s="176" t="s">
        <v>143</v>
      </c>
    </row>
    <row r="7" spans="2:12" ht="14.25">
      <c r="B7" s="47" t="s">
        <v>0</v>
      </c>
      <c r="C7" s="19" t="s">
        <v>18</v>
      </c>
      <c r="E7" s="9" t="str">
        <f>LOOKUP(E6,$B$7:$B$10,$C$7:$C$10)</f>
        <v> </v>
      </c>
      <c r="F7" s="9" t="str">
        <f>LOOKUP(F6,$B$7:$B$10,$C$7:$C$10)</f>
        <v> </v>
      </c>
      <c r="G7" s="9" t="str">
        <f>LOOKUP(G6,$B$7:$B$10,$C$7:$C$10)</f>
        <v> </v>
      </c>
      <c r="H7" s="9" t="str">
        <f>LOOKUP(H6,$B$7:$B$10,$C$7:$C$10)</f>
        <v> </v>
      </c>
      <c r="I7" s="53"/>
      <c r="J7" s="53"/>
      <c r="K7" s="9" t="str">
        <f>CONCATENATE(E7,F7,G7,H7)</f>
        <v>    </v>
      </c>
      <c r="L7" s="139">
        <f>LEN(K7)</f>
        <v>4</v>
      </c>
    </row>
    <row r="8" spans="2:11" ht="14.25">
      <c r="B8" s="47" t="s">
        <v>19</v>
      </c>
      <c r="C8" s="19" t="s">
        <v>18</v>
      </c>
      <c r="E8" s="9"/>
      <c r="F8" s="9"/>
      <c r="G8" s="9"/>
      <c r="H8" s="9"/>
      <c r="I8" s="40"/>
      <c r="J8" s="40"/>
      <c r="K8" s="40"/>
    </row>
    <row r="9" spans="2:12" ht="14.25">
      <c r="B9" s="47" t="s">
        <v>16</v>
      </c>
      <c r="C9" s="19" t="s">
        <v>18</v>
      </c>
      <c r="E9" s="50" t="s">
        <v>16</v>
      </c>
      <c r="F9" s="50" t="s">
        <v>19</v>
      </c>
      <c r="G9" s="50" t="s">
        <v>16</v>
      </c>
      <c r="H9" s="50" t="s">
        <v>0</v>
      </c>
      <c r="I9" s="40"/>
      <c r="J9" s="40"/>
      <c r="K9" s="51" t="str">
        <f>CONCATENATE(E9,F9,G9,H9)</f>
        <v>KIKA</v>
      </c>
      <c r="L9" s="176" t="s">
        <v>143</v>
      </c>
    </row>
    <row r="10" spans="2:12" ht="15" thickBot="1">
      <c r="B10" s="52" t="s">
        <v>20</v>
      </c>
      <c r="C10" s="20" t="s">
        <v>18</v>
      </c>
      <c r="E10" s="9" t="str">
        <f>LOOKUP(E9,$B$7:$B$10,$C$7:$C$10)</f>
        <v> </v>
      </c>
      <c r="F10" s="9" t="str">
        <f>LOOKUP(F9,$B$7:$B$10,$C$7:$C$10)</f>
        <v> </v>
      </c>
      <c r="G10" s="9" t="str">
        <f>LOOKUP(G9,$B$7:$B$10,$C$7:$C$10)</f>
        <v> </v>
      </c>
      <c r="H10" s="9" t="str">
        <f>LOOKUP(H9,$B$7:$B$10,$C$7:$C$10)</f>
        <v> </v>
      </c>
      <c r="I10" s="40"/>
      <c r="J10" s="40"/>
      <c r="K10" s="9" t="str">
        <f>CONCATENATE(E10,F10,G10,H10)</f>
        <v>    </v>
      </c>
      <c r="L10" s="139">
        <f>LEN(K10)</f>
        <v>4</v>
      </c>
    </row>
    <row r="12" spans="2:5" ht="15" thickBot="1">
      <c r="B12" s="41" t="s">
        <v>23</v>
      </c>
      <c r="C12" s="41"/>
      <c r="D12" s="41"/>
      <c r="E12" s="41"/>
    </row>
    <row r="13" spans="2:11" ht="15" thickBot="1">
      <c r="B13" s="212" t="s">
        <v>18</v>
      </c>
      <c r="C13" s="213"/>
      <c r="D13" s="213"/>
      <c r="E13" s="213"/>
      <c r="F13" s="213"/>
      <c r="G13" s="213"/>
      <c r="H13" s="213"/>
      <c r="I13" s="213"/>
      <c r="J13" s="213"/>
      <c r="K13" s="214"/>
    </row>
    <row r="14" spans="5:10" ht="14.25">
      <c r="E14" s="9"/>
      <c r="F14" s="9"/>
      <c r="G14" s="40"/>
      <c r="H14" s="9"/>
      <c r="I14" s="40"/>
      <c r="J14" s="40"/>
    </row>
    <row r="15" spans="5:10" ht="14.25">
      <c r="E15" s="9"/>
      <c r="F15" s="9"/>
      <c r="G15" s="40"/>
      <c r="H15" s="9"/>
      <c r="I15" s="40"/>
      <c r="J15" s="40"/>
    </row>
    <row r="16" spans="2:12" ht="30" customHeight="1">
      <c r="B16" s="177" t="s">
        <v>100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</row>
    <row r="17" spans="2:12" ht="14.25">
      <c r="B17" s="40"/>
      <c r="C17" s="41"/>
      <c r="D17" s="40"/>
      <c r="E17" s="40"/>
      <c r="F17" s="40"/>
      <c r="G17" s="40"/>
      <c r="H17" s="40"/>
      <c r="I17" s="40"/>
      <c r="J17" s="40"/>
      <c r="K17" s="40"/>
      <c r="L17" s="40"/>
    </row>
    <row r="18" spans="2:11" ht="15" thickBot="1">
      <c r="B18" s="42" t="b">
        <f>COUNTA(B20:B23)=SUM(IF(FREQUENCY(MATCH(C20:C23,C20:C23,0),MATCH(C20:C23,C20:C23,0))&gt;0,1))</f>
        <v>0</v>
      </c>
      <c r="C18" s="43" t="str">
        <f>IF(B18,"Kódovanie OK (rôzne znaky majú rôzne kódy)","Chybné kódovanie (niektoré znaky majú rovnaké kódy)")</f>
        <v>Chybné kódovanie (niektoré znaky majú rovnaké kódy)</v>
      </c>
      <c r="D18" s="40"/>
      <c r="E18" s="40"/>
      <c r="F18" s="40"/>
      <c r="G18" s="40"/>
      <c r="H18" s="40"/>
      <c r="I18" s="40"/>
      <c r="J18" s="40"/>
      <c r="K18" s="44" t="str">
        <f>IF(AND(K20=K23,B18),"Správne riešenie","Chybné/nekompletné riešenie")</f>
        <v>Chybné/nekompletné riešenie</v>
      </c>
    </row>
    <row r="19" spans="2:12" ht="15" thickBot="1">
      <c r="B19" s="45" t="s">
        <v>47</v>
      </c>
      <c r="C19" s="45" t="s">
        <v>48</v>
      </c>
      <c r="D19" s="40"/>
      <c r="E19" s="46" t="s">
        <v>0</v>
      </c>
      <c r="F19" s="46" t="s">
        <v>20</v>
      </c>
      <c r="G19" s="46" t="s">
        <v>19</v>
      </c>
      <c r="H19" s="46" t="s">
        <v>20</v>
      </c>
      <c r="I19" s="46" t="s">
        <v>0</v>
      </c>
      <c r="J19" s="40"/>
      <c r="K19" s="46" t="str">
        <f>CONCATENATE(E19,F19,G19,H19,I19)</f>
        <v>ANINA</v>
      </c>
      <c r="L19" s="176" t="s">
        <v>143</v>
      </c>
    </row>
    <row r="20" spans="2:12" ht="14.25">
      <c r="B20" s="47" t="s">
        <v>0</v>
      </c>
      <c r="C20" s="19" t="s">
        <v>18</v>
      </c>
      <c r="D20" s="40"/>
      <c r="E20" s="9" t="str">
        <f>LOOKUP(E19,$B$20:$B$23,$C$20:$C$23)</f>
        <v> </v>
      </c>
      <c r="F20" s="9" t="str">
        <f>LOOKUP(F19,$B$20:$B$23,$C$20:$C$23)</f>
        <v> </v>
      </c>
      <c r="G20" s="9" t="str">
        <f>LOOKUP(G19,$B$20:$B$23,$C$20:$C$23)</f>
        <v> </v>
      </c>
      <c r="H20" s="9" t="str">
        <f>LOOKUP(H19,$B$20:$B$23,$C$20:$C$23)</f>
        <v> </v>
      </c>
      <c r="I20" s="9" t="str">
        <f>LOOKUP(I19,$B$20:$B$23,$C$20:$C$23)</f>
        <v> </v>
      </c>
      <c r="J20" s="9"/>
      <c r="K20" s="9" t="str">
        <f>CONCATENATE(E20,F20,G20,H20,I20)</f>
        <v>     </v>
      </c>
      <c r="L20" s="139">
        <f>LEN(K20)</f>
        <v>5</v>
      </c>
    </row>
    <row r="21" spans="2:11" ht="14.25">
      <c r="B21" s="47" t="s">
        <v>19</v>
      </c>
      <c r="C21" s="19" t="s">
        <v>18</v>
      </c>
      <c r="D21" s="40"/>
      <c r="E21" s="9"/>
      <c r="F21" s="9"/>
      <c r="G21" s="9"/>
      <c r="H21" s="9"/>
      <c r="I21" s="40"/>
      <c r="J21" s="40"/>
      <c r="K21" s="40"/>
    </row>
    <row r="22" spans="2:12" ht="14.25">
      <c r="B22" s="47" t="s">
        <v>14</v>
      </c>
      <c r="C22" s="19" t="s">
        <v>18</v>
      </c>
      <c r="D22" s="40"/>
      <c r="E22" s="50" t="s">
        <v>14</v>
      </c>
      <c r="F22" s="50" t="s">
        <v>0</v>
      </c>
      <c r="G22" s="50" t="s">
        <v>14</v>
      </c>
      <c r="H22" s="50" t="s">
        <v>0</v>
      </c>
      <c r="I22" s="40"/>
      <c r="J22" s="40"/>
      <c r="K22" s="51" t="str">
        <f>CONCATENATE(E22,F22,G22,H22)</f>
        <v>MAMA</v>
      </c>
      <c r="L22" s="176" t="s">
        <v>143</v>
      </c>
    </row>
    <row r="23" spans="2:12" ht="15" thickBot="1">
      <c r="B23" s="52" t="s">
        <v>20</v>
      </c>
      <c r="C23" s="20" t="s">
        <v>18</v>
      </c>
      <c r="D23" s="40"/>
      <c r="E23" s="9" t="str">
        <f>LOOKUP(E22,$B$20:$B$23,$C$20:$C$23)</f>
        <v> </v>
      </c>
      <c r="F23" s="9" t="str">
        <f>LOOKUP(F22,$B$20:$B$23,$C$20:$C$23)</f>
        <v> </v>
      </c>
      <c r="G23" s="9" t="str">
        <f>LOOKUP(G22,$B$20:$B$23,$C$20:$C$23)</f>
        <v> </v>
      </c>
      <c r="H23" s="9" t="str">
        <f>LOOKUP(H22,$B$20:$B$23,$C$20:$C$23)</f>
        <v> </v>
      </c>
      <c r="I23" s="40"/>
      <c r="J23" s="40"/>
      <c r="K23" s="9" t="str">
        <f>CONCATENATE(E23,F23,G23,H23)</f>
        <v>    </v>
      </c>
      <c r="L23" s="139">
        <f>LEN(K23)</f>
        <v>4</v>
      </c>
    </row>
    <row r="24" spans="2:4" ht="14.25">
      <c r="B24" s="40"/>
      <c r="C24" s="53"/>
      <c r="D24" s="40"/>
    </row>
    <row r="25" spans="2:5" ht="15" thickBot="1">
      <c r="B25" s="41" t="s">
        <v>23</v>
      </c>
      <c r="C25" s="41"/>
      <c r="D25" s="41"/>
      <c r="E25" s="41"/>
    </row>
    <row r="26" spans="2:11" ht="15" thickBot="1">
      <c r="B26" s="215" t="s">
        <v>18</v>
      </c>
      <c r="C26" s="216"/>
      <c r="D26" s="216"/>
      <c r="E26" s="216"/>
      <c r="F26" s="216"/>
      <c r="G26" s="216"/>
      <c r="H26" s="216"/>
      <c r="I26" s="216"/>
      <c r="J26" s="216"/>
      <c r="K26" s="217"/>
    </row>
    <row r="29" spans="2:12" ht="30" customHeight="1">
      <c r="B29" s="177" t="s">
        <v>101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2:12" ht="14.25">
      <c r="B30" s="40"/>
      <c r="C30" s="41"/>
      <c r="D30" s="40"/>
      <c r="E30" s="40"/>
      <c r="F30" s="40"/>
      <c r="G30" s="40"/>
      <c r="H30" s="40"/>
      <c r="I30" s="40"/>
      <c r="J30" s="40"/>
      <c r="K30" s="40"/>
      <c r="L30" s="40"/>
    </row>
    <row r="31" spans="2:11" ht="15" thickBot="1">
      <c r="B31" s="42" t="b">
        <f>COUNTA(B33:B36)=SUM(IF(FREQUENCY(MATCH(C33:C36,C33:C36,0),MATCH(C33:C36,C33:C36,0))&gt;0,1))</f>
        <v>0</v>
      </c>
      <c r="C31" s="43" t="str">
        <f>IF(B31,"Kódovanie OK (rôzne znaky majú rôzne kódy)","Chybné kódovanie (niektoré znaky majú rovnaké kódy)")</f>
        <v>Chybné kódovanie (niektoré znaky majú rovnaké kódy)</v>
      </c>
      <c r="D31" s="40"/>
      <c r="E31" s="40"/>
      <c r="F31" s="40"/>
      <c r="G31" s="40"/>
      <c r="H31" s="40"/>
      <c r="I31" s="40"/>
      <c r="J31" s="40"/>
      <c r="K31" s="44" t="str">
        <f>IF(AND(K33=K36,B31),"Správne riešenie","Chybné/nekompletné riešenie")</f>
        <v>Chybné/nekompletné riešenie</v>
      </c>
    </row>
    <row r="32" spans="2:12" ht="15" thickBot="1">
      <c r="B32" s="56" t="s">
        <v>47</v>
      </c>
      <c r="C32" s="56" t="s">
        <v>48</v>
      </c>
      <c r="D32" s="40"/>
      <c r="E32" s="46" t="s">
        <v>21</v>
      </c>
      <c r="F32" s="46" t="s">
        <v>0</v>
      </c>
      <c r="G32" s="46" t="s">
        <v>21</v>
      </c>
      <c r="H32" s="46" t="s">
        <v>0</v>
      </c>
      <c r="I32" s="40"/>
      <c r="J32" s="40"/>
      <c r="K32" s="46" t="str">
        <f>CONCATENATE(E32,F32,G32,H32)</f>
        <v>BABA</v>
      </c>
      <c r="L32" s="176" t="s">
        <v>143</v>
      </c>
    </row>
    <row r="33" spans="2:12" ht="14.25">
      <c r="B33" s="57" t="s">
        <v>0</v>
      </c>
      <c r="C33" s="24" t="s">
        <v>18</v>
      </c>
      <c r="D33" s="40"/>
      <c r="E33" s="9" t="str">
        <f>LOOKUP(E32,$B$33:$B$37,$C$33:$C$37)</f>
        <v> </v>
      </c>
      <c r="F33" s="9" t="str">
        <f>LOOKUP(F32,$B$33:$B$37,$C$33:$C$37)</f>
        <v> </v>
      </c>
      <c r="G33" s="9" t="str">
        <f>LOOKUP(G32,$B$33:$B$37,$C$33:$C$37)</f>
        <v> </v>
      </c>
      <c r="H33" s="9" t="str">
        <f>LOOKUP(H32,$B$33:$B$37,$C$33:$C$37)</f>
        <v> </v>
      </c>
      <c r="I33" s="40"/>
      <c r="J33" s="40"/>
      <c r="K33" s="9" t="str">
        <f>CONCATENATE(E33,F33,G33,H33)</f>
        <v>    </v>
      </c>
      <c r="L33" s="139">
        <f>LEN(K33)</f>
        <v>4</v>
      </c>
    </row>
    <row r="34" spans="2:11" ht="14.25">
      <c r="B34" s="58" t="s">
        <v>21</v>
      </c>
      <c r="C34" s="25" t="s">
        <v>18</v>
      </c>
      <c r="D34" s="40"/>
      <c r="E34" s="9"/>
      <c r="F34" s="9"/>
      <c r="G34" s="9"/>
      <c r="H34" s="9"/>
      <c r="I34" s="40"/>
      <c r="J34" s="40"/>
      <c r="K34" s="40"/>
    </row>
    <row r="35" spans="2:12" ht="14.25">
      <c r="B35" s="58" t="s">
        <v>15</v>
      </c>
      <c r="C35" s="25" t="s">
        <v>18</v>
      </c>
      <c r="D35" s="40"/>
      <c r="E35" s="50" t="s">
        <v>15</v>
      </c>
      <c r="F35" s="50" t="s">
        <v>17</v>
      </c>
      <c r="G35" s="50" t="s">
        <v>17</v>
      </c>
      <c r="H35" s="50" t="s">
        <v>22</v>
      </c>
      <c r="I35" s="40"/>
      <c r="J35" s="40"/>
      <c r="K35" s="51" t="str">
        <f>CONCATENATE(E35,F35,G35,H35)</f>
        <v>COOL</v>
      </c>
      <c r="L35" s="176" t="s">
        <v>143</v>
      </c>
    </row>
    <row r="36" spans="2:12" ht="14.25">
      <c r="B36" s="58" t="s">
        <v>22</v>
      </c>
      <c r="C36" s="25" t="s">
        <v>18</v>
      </c>
      <c r="D36" s="40"/>
      <c r="E36" s="9" t="str">
        <f>LOOKUP(E35,$B$33:$B$37,$C$33:$C$37)</f>
        <v> </v>
      </c>
      <c r="F36" s="9" t="str">
        <f>LOOKUP(F35,$B$33:$B$37,$C$33:$C$37)</f>
        <v> </v>
      </c>
      <c r="G36" s="9" t="str">
        <f>LOOKUP(G35,$B$33:$B$37,$C$33:$C$37)</f>
        <v> </v>
      </c>
      <c r="H36" s="9" t="str">
        <f>LOOKUP(H35,$B$33:$B$37,$C$33:$C$37)</f>
        <v> </v>
      </c>
      <c r="I36" s="40"/>
      <c r="J36" s="40"/>
      <c r="K36" s="9" t="str">
        <f>CONCATENATE(E36,F36,G36,H36)</f>
        <v>    </v>
      </c>
      <c r="L36" s="139">
        <f>LEN(K36)</f>
        <v>4</v>
      </c>
    </row>
    <row r="37" spans="2:12" ht="15" thickBot="1">
      <c r="B37" s="59" t="s">
        <v>17</v>
      </c>
      <c r="C37" s="26" t="s">
        <v>18</v>
      </c>
      <c r="D37" s="40"/>
      <c r="E37" s="9"/>
      <c r="F37" s="9"/>
      <c r="G37" s="9"/>
      <c r="H37" s="9"/>
      <c r="I37" s="40"/>
      <c r="J37" s="40"/>
      <c r="L37" s="9"/>
    </row>
    <row r="38" spans="2:4" ht="14.25">
      <c r="B38" s="40"/>
      <c r="C38" s="53"/>
      <c r="D38" s="40"/>
    </row>
    <row r="39" spans="2:5" ht="15" thickBot="1">
      <c r="B39" s="41" t="s">
        <v>23</v>
      </c>
      <c r="C39" s="41"/>
      <c r="D39" s="41"/>
      <c r="E39" s="41"/>
    </row>
    <row r="40" spans="2:11" ht="15" thickBot="1">
      <c r="B40" s="215" t="s">
        <v>18</v>
      </c>
      <c r="C40" s="216"/>
      <c r="D40" s="216"/>
      <c r="E40" s="216"/>
      <c r="F40" s="216"/>
      <c r="G40" s="216"/>
      <c r="H40" s="216"/>
      <c r="I40" s="216"/>
      <c r="J40" s="216"/>
      <c r="K40" s="217"/>
    </row>
    <row r="43" spans="2:12" ht="30" customHeight="1">
      <c r="B43" s="177" t="s">
        <v>98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</row>
    <row r="44" spans="2:12" ht="14.25">
      <c r="B44" s="40"/>
      <c r="C44" s="41"/>
      <c r="D44" s="40"/>
      <c r="E44" s="40"/>
      <c r="F44" s="40"/>
      <c r="G44" s="40"/>
      <c r="H44" s="40"/>
      <c r="I44" s="40"/>
      <c r="J44" s="40"/>
      <c r="K44" s="40"/>
      <c r="L44" s="40"/>
    </row>
    <row r="45" spans="2:11" ht="15" thickBot="1">
      <c r="B45" s="42" t="b">
        <f>COUNTA(B47:B51)=SUM(IF(FREQUENCY(MATCH(C47:C51,C47:C51,0),MATCH(C47:C51,C47:C51,0))&gt;0,1))</f>
        <v>0</v>
      </c>
      <c r="C45" s="43" t="str">
        <f>IF(B45,"Kódovanie OK (rôzne znaky majú rôzne kódy)","Chybné kódovanie (niektoré znaky majú rovnaké kódy)")</f>
        <v>Chybné kódovanie (niektoré znaky majú rovnaké kódy)</v>
      </c>
      <c r="D45" s="40"/>
      <c r="E45" s="40"/>
      <c r="F45" s="40"/>
      <c r="G45" s="40"/>
      <c r="H45" s="40"/>
      <c r="I45" s="40"/>
      <c r="J45" s="40"/>
      <c r="K45" s="44" t="str">
        <f>IF(AND(K47=K50,B45),"Správne riešenie","Chybné/nekompletné riešenie")</f>
        <v>Chybné/nekompletné riešenie</v>
      </c>
    </row>
    <row r="46" spans="2:12" ht="15" thickBot="1">
      <c r="B46" s="56" t="s">
        <v>47</v>
      </c>
      <c r="C46" s="56" t="s">
        <v>48</v>
      </c>
      <c r="D46" s="40"/>
      <c r="E46" s="46" t="s">
        <v>21</v>
      </c>
      <c r="F46" s="46" t="s">
        <v>0</v>
      </c>
      <c r="G46" s="46" t="s">
        <v>21</v>
      </c>
      <c r="H46" s="46" t="s">
        <v>0</v>
      </c>
      <c r="I46" s="40"/>
      <c r="J46" s="40"/>
      <c r="K46" s="46" t="str">
        <f>CONCATENATE(E46,F46,G46,H46)</f>
        <v>BABA</v>
      </c>
      <c r="L46" s="176" t="s">
        <v>143</v>
      </c>
    </row>
    <row r="47" spans="2:12" ht="14.25">
      <c r="B47" s="57" t="s">
        <v>0</v>
      </c>
      <c r="C47" s="24" t="s">
        <v>18</v>
      </c>
      <c r="D47" s="40"/>
      <c r="E47" s="9" t="str">
        <f>LOOKUP(E46,$B$47:$B$51,$C$47:$C$51)</f>
        <v> </v>
      </c>
      <c r="F47" s="9" t="str">
        <f>LOOKUP(F46,$B$47:$B$51,$C$47:$C$51)</f>
        <v> </v>
      </c>
      <c r="G47" s="9" t="str">
        <f>LOOKUP(G46,$B$47:$B$51,$C$47:$C$51)</f>
        <v> </v>
      </c>
      <c r="H47" s="9" t="str">
        <f>LOOKUP(H46,$B$47:$B$51,$C$47:$C$51)</f>
        <v> </v>
      </c>
      <c r="I47" s="40"/>
      <c r="J47" s="40"/>
      <c r="K47" s="9" t="str">
        <f>CONCATENATE(E47,F47,G47,H47)</f>
        <v>    </v>
      </c>
      <c r="L47" s="139">
        <f>LEN(K47)</f>
        <v>4</v>
      </c>
    </row>
    <row r="48" spans="2:11" ht="14.25">
      <c r="B48" s="58" t="s">
        <v>21</v>
      </c>
      <c r="C48" s="25" t="s">
        <v>18</v>
      </c>
      <c r="D48" s="40"/>
      <c r="E48" s="9"/>
      <c r="F48" s="9"/>
      <c r="G48" s="9"/>
      <c r="H48" s="9"/>
      <c r="I48" s="40"/>
      <c r="J48" s="40"/>
      <c r="K48" s="40"/>
    </row>
    <row r="49" spans="2:12" ht="14.25">
      <c r="B49" s="58" t="s">
        <v>28</v>
      </c>
      <c r="C49" s="25" t="s">
        <v>18</v>
      </c>
      <c r="D49" s="40"/>
      <c r="E49" s="50" t="s">
        <v>28</v>
      </c>
      <c r="F49" s="50" t="s">
        <v>29</v>
      </c>
      <c r="G49" s="50" t="s">
        <v>28</v>
      </c>
      <c r="H49" s="50" t="s">
        <v>17</v>
      </c>
      <c r="I49" s="40"/>
      <c r="J49" s="40"/>
      <c r="K49" s="51" t="str">
        <f>CONCATENATE(E49,F49,G49,H49)</f>
        <v>DEDO</v>
      </c>
      <c r="L49" s="176" t="s">
        <v>143</v>
      </c>
    </row>
    <row r="50" spans="2:12" ht="14.25">
      <c r="B50" s="58" t="s">
        <v>29</v>
      </c>
      <c r="C50" s="25" t="s">
        <v>18</v>
      </c>
      <c r="D50" s="40"/>
      <c r="E50" s="9" t="str">
        <f>LOOKUP(E49,$B$47:$B$51,$C$47:$C$51)</f>
        <v> </v>
      </c>
      <c r="F50" s="9" t="str">
        <f>LOOKUP(F49,$B$47:$B$51,$C$47:$C$51)</f>
        <v> </v>
      </c>
      <c r="G50" s="9" t="str">
        <f>LOOKUP(G49,$B$47:$B$51,$C$47:$C$51)</f>
        <v> </v>
      </c>
      <c r="H50" s="9" t="str">
        <f>LOOKUP(H49,$B$47:$B$51,$C$47:$C$51)</f>
        <v> </v>
      </c>
      <c r="I50" s="40"/>
      <c r="J50" s="40"/>
      <c r="K50" s="9" t="str">
        <f>CONCATENATE(E50,F50,G50,H50)</f>
        <v>    </v>
      </c>
      <c r="L50" s="139">
        <f>LEN(K50)</f>
        <v>4</v>
      </c>
    </row>
    <row r="51" spans="2:12" ht="15" thickBot="1">
      <c r="B51" s="59" t="s">
        <v>17</v>
      </c>
      <c r="C51" s="26" t="s">
        <v>18</v>
      </c>
      <c r="D51" s="40"/>
      <c r="E51" s="9"/>
      <c r="F51" s="9"/>
      <c r="G51" s="9"/>
      <c r="H51" s="9"/>
      <c r="I51" s="40"/>
      <c r="J51" s="40"/>
      <c r="L51" s="9"/>
    </row>
    <row r="52" spans="2:4" ht="14.25">
      <c r="B52" s="40"/>
      <c r="C52" s="53"/>
      <c r="D52" s="40"/>
    </row>
    <row r="53" spans="2:5" ht="15" thickBot="1">
      <c r="B53" s="41" t="s">
        <v>23</v>
      </c>
      <c r="C53" s="41"/>
      <c r="D53" s="41"/>
      <c r="E53" s="41"/>
    </row>
    <row r="54" spans="2:11" ht="15" thickBot="1">
      <c r="B54" s="215" t="s">
        <v>18</v>
      </c>
      <c r="C54" s="216"/>
      <c r="D54" s="216"/>
      <c r="E54" s="216"/>
      <c r="F54" s="216"/>
      <c r="G54" s="216"/>
      <c r="H54" s="216"/>
      <c r="I54" s="216"/>
      <c r="J54" s="216"/>
      <c r="K54" s="217"/>
    </row>
    <row r="57" spans="2:12" ht="30" customHeight="1">
      <c r="B57" s="177" t="s">
        <v>97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</row>
    <row r="58" spans="2:12" ht="14.25">
      <c r="B58" s="40"/>
      <c r="C58" s="41"/>
      <c r="D58" s="40"/>
      <c r="E58" s="40"/>
      <c r="F58" s="40"/>
      <c r="G58" s="40"/>
      <c r="H58" s="40"/>
      <c r="I58" s="40"/>
      <c r="J58" s="40"/>
      <c r="K58" s="40"/>
      <c r="L58" s="40"/>
    </row>
    <row r="59" spans="2:11" ht="15" thickBot="1">
      <c r="B59" s="42" t="b">
        <f>COUNTA(B61:B64)=SUM(IF(FREQUENCY(MATCH(C61:C64,C61:C64,0),MATCH(C61:C64,C61:C64,0))&gt;0,1))</f>
        <v>0</v>
      </c>
      <c r="C59" s="43" t="str">
        <f>IF(B59,"Kódovanie OK (rôzne znaky majú rôzne kódy)","Chybné kódovanie (niektoré znaky majú rovnaké kódy)")</f>
        <v>Chybné kódovanie (niektoré znaky majú rovnaké kódy)</v>
      </c>
      <c r="D59" s="40"/>
      <c r="E59" s="40"/>
      <c r="F59" s="40"/>
      <c r="G59" s="40"/>
      <c r="H59" s="40"/>
      <c r="I59" s="40"/>
      <c r="J59" s="40"/>
      <c r="K59" s="44" t="str">
        <f>IF(AND(K61=K64,B59),"Správne riešenie","Chybné/nekompletné riešenie")</f>
        <v>Chybné/nekompletné riešenie</v>
      </c>
    </row>
    <row r="60" spans="2:12" ht="15" thickBot="1">
      <c r="B60" s="45" t="s">
        <v>47</v>
      </c>
      <c r="C60" s="45" t="s">
        <v>48</v>
      </c>
      <c r="D60" s="40"/>
      <c r="E60" s="46" t="s">
        <v>21</v>
      </c>
      <c r="F60" s="46" t="s">
        <v>0</v>
      </c>
      <c r="G60" s="46" t="s">
        <v>21</v>
      </c>
      <c r="H60" s="46" t="s">
        <v>0</v>
      </c>
      <c r="I60" s="40"/>
      <c r="J60" s="40"/>
      <c r="K60" s="46" t="str">
        <f>CONCATENATE(E60,F60,G60,H60)</f>
        <v>BABA</v>
      </c>
      <c r="L60" s="176" t="s">
        <v>143</v>
      </c>
    </row>
    <row r="61" spans="2:12" ht="14.25">
      <c r="B61" s="47" t="s">
        <v>0</v>
      </c>
      <c r="C61" s="24" t="s">
        <v>18</v>
      </c>
      <c r="D61" s="40"/>
      <c r="E61" s="9" t="str">
        <f>LOOKUP(E60,$B$61:$B$64,$C$61:$C$64)</f>
        <v> </v>
      </c>
      <c r="F61" s="9" t="str">
        <f>LOOKUP(F60,$B$61:$B$64,$C$61:$C$64)</f>
        <v> </v>
      </c>
      <c r="G61" s="9" t="str">
        <f>LOOKUP(G60,$B$61:$B$64,$C$61:$C$64)</f>
        <v> </v>
      </c>
      <c r="H61" s="9" t="str">
        <f>LOOKUP(H60,$B$61:$B$64,$C$61:$C$64)</f>
        <v> </v>
      </c>
      <c r="I61" s="40"/>
      <c r="J61" s="40"/>
      <c r="K61" s="9" t="str">
        <f>CONCATENATE(E61,F61,G61,H61)</f>
        <v>    </v>
      </c>
      <c r="L61" s="139">
        <f>LEN(K61)</f>
        <v>4</v>
      </c>
    </row>
    <row r="62" spans="2:11" ht="14.25">
      <c r="B62" s="47" t="s">
        <v>21</v>
      </c>
      <c r="C62" s="25" t="s">
        <v>18</v>
      </c>
      <c r="D62" s="40"/>
      <c r="E62" s="9"/>
      <c r="F62" s="9"/>
      <c r="G62" s="9"/>
      <c r="H62" s="9"/>
      <c r="I62" s="40"/>
      <c r="J62" s="40"/>
      <c r="K62" s="40"/>
    </row>
    <row r="63" spans="2:12" ht="14.25">
      <c r="B63" s="47" t="s">
        <v>28</v>
      </c>
      <c r="C63" s="25" t="s">
        <v>18</v>
      </c>
      <c r="D63" s="40"/>
      <c r="E63" s="50" t="s">
        <v>28</v>
      </c>
      <c r="F63" s="50" t="s">
        <v>17</v>
      </c>
      <c r="G63" s="50" t="s">
        <v>28</v>
      </c>
      <c r="H63" s="50" t="s">
        <v>17</v>
      </c>
      <c r="I63" s="40"/>
      <c r="J63" s="40"/>
      <c r="K63" s="51" t="str">
        <f>CONCATENATE(E63,F63,G63,H63)</f>
        <v>DODO</v>
      </c>
      <c r="L63" s="176" t="s">
        <v>143</v>
      </c>
    </row>
    <row r="64" spans="2:12" ht="15" thickBot="1">
      <c r="B64" s="52" t="s">
        <v>17</v>
      </c>
      <c r="C64" s="26" t="s">
        <v>18</v>
      </c>
      <c r="D64" s="40"/>
      <c r="E64" s="9" t="str">
        <f>LOOKUP(E63,$B$61:$B$64,$C$61:$C$64)</f>
        <v> </v>
      </c>
      <c r="F64" s="9" t="str">
        <f>LOOKUP(F63,$B$61:$B$64,$C$61:$C$64)</f>
        <v> </v>
      </c>
      <c r="G64" s="9" t="str">
        <f>LOOKUP(G63,$B$61:$B$64,$C$61:$C$64)</f>
        <v> </v>
      </c>
      <c r="H64" s="9" t="str">
        <f>LOOKUP(H63,$B$61:$B$64,$C$61:$C$64)</f>
        <v> </v>
      </c>
      <c r="I64" s="40"/>
      <c r="J64" s="40"/>
      <c r="K64" s="9" t="str">
        <f>CONCATENATE(E64,F64,G64,H64)</f>
        <v>    </v>
      </c>
      <c r="L64" s="139">
        <f>LEN(K64)</f>
        <v>4</v>
      </c>
    </row>
    <row r="65" spans="2:4" ht="14.25">
      <c r="B65" s="40"/>
      <c r="C65" s="53"/>
      <c r="D65" s="40"/>
    </row>
    <row r="66" spans="2:5" ht="15" thickBot="1">
      <c r="B66" s="41" t="s">
        <v>23</v>
      </c>
      <c r="C66" s="41"/>
      <c r="D66" s="41"/>
      <c r="E66" s="41"/>
    </row>
    <row r="67" spans="2:11" ht="15" thickBot="1">
      <c r="B67" s="212" t="s">
        <v>18</v>
      </c>
      <c r="C67" s="213"/>
      <c r="D67" s="213"/>
      <c r="E67" s="213"/>
      <c r="F67" s="213"/>
      <c r="G67" s="213"/>
      <c r="H67" s="213"/>
      <c r="I67" s="213"/>
      <c r="J67" s="213"/>
      <c r="K67" s="214"/>
    </row>
    <row r="69" spans="2:12" ht="14.25" customHeight="1">
      <c r="B69" s="181" t="s">
        <v>135</v>
      </c>
      <c r="C69" s="181"/>
      <c r="D69" s="181"/>
      <c r="E69" s="181"/>
      <c r="F69" s="181"/>
      <c r="G69" s="181"/>
      <c r="H69" s="181"/>
      <c r="I69" s="181"/>
      <c r="J69" s="181"/>
      <c r="K69" s="181"/>
      <c r="L69" s="60"/>
    </row>
  </sheetData>
  <sheetProtection password="94C7" sheet="1" selectLockedCells="1"/>
  <mergeCells count="11">
    <mergeCell ref="B13:K13"/>
    <mergeCell ref="B67:K67"/>
    <mergeCell ref="B69:K69"/>
    <mergeCell ref="B29:L29"/>
    <mergeCell ref="B43:L43"/>
    <mergeCell ref="B57:L57"/>
    <mergeCell ref="B3:L3"/>
    <mergeCell ref="B16:L16"/>
    <mergeCell ref="B54:K54"/>
    <mergeCell ref="B40:K40"/>
    <mergeCell ref="B26:K2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RowColHeaders="0" zoomScalePageLayoutView="0" workbookViewId="0" topLeftCell="A1">
      <selection activeCell="C7" sqref="C7"/>
    </sheetView>
  </sheetViews>
  <sheetFormatPr defaultColWidth="9.140625" defaultRowHeight="15"/>
  <cols>
    <col min="1" max="1" width="2.28125" style="38" customWidth="1"/>
    <col min="2" max="2" width="4.421875" style="38" customWidth="1"/>
    <col min="3" max="3" width="15.28125" style="38" customWidth="1"/>
    <col min="4" max="4" width="2.421875" style="38" customWidth="1"/>
    <col min="5" max="11" width="8.8515625" style="38" customWidth="1"/>
    <col min="12" max="12" width="3.57421875" style="38" customWidth="1"/>
    <col min="13" max="13" width="19.8515625" style="38" customWidth="1"/>
    <col min="14" max="14" width="9.8515625" style="38" customWidth="1"/>
    <col min="15" max="16384" width="8.8515625" style="38" customWidth="1"/>
  </cols>
  <sheetData>
    <row r="1" spans="2:13" ht="25.5">
      <c r="B1" s="37" t="s">
        <v>93</v>
      </c>
      <c r="L1" s="39"/>
      <c r="M1" s="39"/>
    </row>
    <row r="3" spans="2:12" ht="30" customHeight="1">
      <c r="B3" s="177" t="s">
        <v>95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2:11" ht="14.25">
      <c r="B4" s="40"/>
      <c r="C4" s="41"/>
      <c r="D4" s="40"/>
      <c r="E4" s="40"/>
      <c r="F4" s="40"/>
      <c r="G4" s="40"/>
      <c r="H4" s="40"/>
      <c r="I4" s="40"/>
      <c r="J4" s="40"/>
      <c r="K4" s="40"/>
    </row>
    <row r="5" spans="2:13" ht="15" thickBot="1">
      <c r="B5" s="42" t="b">
        <f>COUNTA(B7:B17)=SUM(IF(FREQUENCY(MATCH(C7:C17,C7:C17,0),MATCH(C7:C17,C7:C17,0))&gt;0,1))</f>
        <v>0</v>
      </c>
      <c r="C5" s="43" t="str">
        <f>IF(B5,"Kódovanie OK (rôzne znaky majú rôzne kódy)","Chybné kódovanie (niektoré znaky majú rovnaké kódy)")</f>
        <v>Chybné kódovanie (niektoré znaky majú rovnaké kódy)</v>
      </c>
      <c r="D5" s="40"/>
      <c r="E5" s="40"/>
      <c r="F5" s="40"/>
      <c r="G5" s="40"/>
      <c r="H5" s="40"/>
      <c r="I5" s="40"/>
      <c r="M5" s="44" t="str">
        <f>IF(AND(M7=M10,B5),"Správne riešenie","Chybné/nekompletné riešenie")</f>
        <v>Chybné/nekompletné riešenie</v>
      </c>
    </row>
    <row r="6" spans="2:14" ht="15" thickBot="1">
      <c r="B6" s="45" t="s">
        <v>47</v>
      </c>
      <c r="C6" s="45" t="s">
        <v>48</v>
      </c>
      <c r="D6" s="40"/>
      <c r="E6" s="46" t="s">
        <v>13</v>
      </c>
      <c r="F6" s="46" t="s">
        <v>12</v>
      </c>
      <c r="G6" s="46" t="s">
        <v>29</v>
      </c>
      <c r="H6" s="46" t="s">
        <v>20</v>
      </c>
      <c r="I6" s="46" t="s">
        <v>19</v>
      </c>
      <c r="J6" s="46" t="s">
        <v>29</v>
      </c>
      <c r="M6" s="46" t="str">
        <f>CONCATENATE(E6,F6,G6,H6,I6,J6,K6)</f>
        <v>UČENIE</v>
      </c>
      <c r="N6" s="176" t="s">
        <v>143</v>
      </c>
    </row>
    <row r="7" spans="2:14" ht="14.25">
      <c r="B7" s="47" t="s">
        <v>0</v>
      </c>
      <c r="C7" s="22" t="s">
        <v>18</v>
      </c>
      <c r="D7" s="40"/>
      <c r="E7" s="48" t="str">
        <f aca="true" t="shared" si="0" ref="E7:J7">LOOKUP(E6,$B$7:$B$17,$C$7:$C$17)</f>
        <v> </v>
      </c>
      <c r="F7" s="48" t="str">
        <f t="shared" si="0"/>
        <v> </v>
      </c>
      <c r="G7" s="48" t="str">
        <f t="shared" si="0"/>
        <v> </v>
      </c>
      <c r="H7" s="48" t="str">
        <f t="shared" si="0"/>
        <v> </v>
      </c>
      <c r="I7" s="48" t="str">
        <f t="shared" si="0"/>
        <v> </v>
      </c>
      <c r="J7" s="48" t="str">
        <f t="shared" si="0"/>
        <v> </v>
      </c>
      <c r="K7" s="49"/>
      <c r="M7" s="48" t="str">
        <f>CONCATENATE(E7,F7,G7,H7,I7,J7,K7)</f>
        <v>      </v>
      </c>
      <c r="N7" s="139">
        <f>LEN(M7)</f>
        <v>6</v>
      </c>
    </row>
    <row r="8" spans="2:13" ht="14.25">
      <c r="B8" s="47" t="s">
        <v>12</v>
      </c>
      <c r="C8" s="22" t="s">
        <v>18</v>
      </c>
      <c r="D8" s="40"/>
      <c r="E8" s="9"/>
      <c r="F8" s="9"/>
      <c r="G8" s="9"/>
      <c r="H8" s="9"/>
      <c r="I8" s="40"/>
      <c r="M8" s="40"/>
    </row>
    <row r="9" spans="2:14" ht="14.25">
      <c r="B9" s="47" t="s">
        <v>28</v>
      </c>
      <c r="C9" s="22" t="s">
        <v>18</v>
      </c>
      <c r="D9" s="40"/>
      <c r="E9" s="50" t="s">
        <v>31</v>
      </c>
      <c r="F9" s="50" t="s">
        <v>0</v>
      </c>
      <c r="G9" s="50" t="s">
        <v>28</v>
      </c>
      <c r="H9" s="50" t="s">
        <v>17</v>
      </c>
      <c r="I9" s="50" t="s">
        <v>33</v>
      </c>
      <c r="J9" s="50" t="s">
        <v>34</v>
      </c>
      <c r="M9" s="51" t="str">
        <f>CONCATENATE(E9,F9,G9,H9,I9,J9)</f>
        <v>RADOSŤ</v>
      </c>
      <c r="N9" s="176" t="s">
        <v>143</v>
      </c>
    </row>
    <row r="10" spans="2:14" ht="14.25">
      <c r="B10" s="47" t="s">
        <v>29</v>
      </c>
      <c r="C10" s="22" t="s">
        <v>18</v>
      </c>
      <c r="D10" s="40"/>
      <c r="E10" s="48" t="str">
        <f aca="true" t="shared" si="1" ref="E10:J10">LOOKUP(E9,$B$7:$B$17,$C$7:$C$17)</f>
        <v> </v>
      </c>
      <c r="F10" s="48" t="str">
        <f t="shared" si="1"/>
        <v> </v>
      </c>
      <c r="G10" s="48" t="str">
        <f t="shared" si="1"/>
        <v> </v>
      </c>
      <c r="H10" s="48" t="str">
        <f t="shared" si="1"/>
        <v> </v>
      </c>
      <c r="I10" s="48" t="str">
        <f t="shared" si="1"/>
        <v> </v>
      </c>
      <c r="J10" s="48" t="str">
        <f t="shared" si="1"/>
        <v> </v>
      </c>
      <c r="K10" s="49"/>
      <c r="M10" s="48" t="str">
        <f>CONCATENATE(E10,F10,G10,H10,I10,J10)</f>
        <v>      </v>
      </c>
      <c r="N10" s="139">
        <f>LEN(M10)</f>
        <v>6</v>
      </c>
    </row>
    <row r="11" spans="2:4" ht="14.25">
      <c r="B11" s="47" t="s">
        <v>19</v>
      </c>
      <c r="C11" s="22" t="s">
        <v>18</v>
      </c>
      <c r="D11" s="40"/>
    </row>
    <row r="12" spans="2:11" ht="14.25">
      <c r="B12" s="47" t="s">
        <v>20</v>
      </c>
      <c r="C12" s="22" t="s">
        <v>18</v>
      </c>
      <c r="D12" s="40"/>
      <c r="E12" s="40"/>
      <c r="F12" s="40"/>
      <c r="G12" s="40"/>
      <c r="H12" s="40"/>
      <c r="I12" s="40"/>
      <c r="J12" s="40"/>
      <c r="K12" s="40"/>
    </row>
    <row r="13" spans="2:11" ht="14.25">
      <c r="B13" s="47" t="s">
        <v>17</v>
      </c>
      <c r="C13" s="22" t="s">
        <v>18</v>
      </c>
      <c r="D13" s="40"/>
      <c r="E13" s="40"/>
      <c r="F13" s="40"/>
      <c r="G13" s="40"/>
      <c r="H13" s="40"/>
      <c r="I13" s="40"/>
      <c r="J13" s="40"/>
      <c r="K13" s="40"/>
    </row>
    <row r="14" spans="2:11" ht="14.25">
      <c r="B14" s="47" t="s">
        <v>31</v>
      </c>
      <c r="C14" s="22" t="s">
        <v>18</v>
      </c>
      <c r="D14" s="40"/>
      <c r="E14" s="40"/>
      <c r="F14" s="40"/>
      <c r="G14" s="40"/>
      <c r="H14" s="40"/>
      <c r="I14" s="40"/>
      <c r="J14" s="40"/>
      <c r="K14" s="40"/>
    </row>
    <row r="15" spans="2:11" ht="14.25">
      <c r="B15" s="47" t="s">
        <v>33</v>
      </c>
      <c r="C15" s="22" t="s">
        <v>18</v>
      </c>
      <c r="D15" s="40"/>
      <c r="E15" s="40"/>
      <c r="F15" s="40"/>
      <c r="G15" s="40"/>
      <c r="H15" s="40"/>
      <c r="I15" s="40"/>
      <c r="J15" s="40"/>
      <c r="K15" s="40"/>
    </row>
    <row r="16" spans="2:11" ht="14.25">
      <c r="B16" s="47" t="s">
        <v>34</v>
      </c>
      <c r="C16" s="22" t="s">
        <v>18</v>
      </c>
      <c r="D16" s="40"/>
      <c r="E16" s="40"/>
      <c r="F16" s="40"/>
      <c r="G16" s="40"/>
      <c r="H16" s="40"/>
      <c r="I16" s="40"/>
      <c r="J16" s="40"/>
      <c r="K16" s="40"/>
    </row>
    <row r="17" spans="2:11" ht="15" thickBot="1">
      <c r="B17" s="52" t="s">
        <v>13</v>
      </c>
      <c r="C17" s="23" t="s">
        <v>18</v>
      </c>
      <c r="D17" s="40"/>
      <c r="E17" s="40"/>
      <c r="F17" s="40"/>
      <c r="G17" s="40"/>
      <c r="H17" s="40"/>
      <c r="I17" s="40"/>
      <c r="J17" s="40"/>
      <c r="K17" s="40"/>
    </row>
    <row r="18" spans="2:11" ht="14.25">
      <c r="B18" s="40"/>
      <c r="C18" s="53"/>
      <c r="D18" s="40"/>
      <c r="E18" s="40"/>
      <c r="F18" s="40"/>
      <c r="G18" s="40"/>
      <c r="H18" s="40"/>
      <c r="I18" s="40"/>
      <c r="J18" s="40"/>
      <c r="K18" s="40"/>
    </row>
    <row r="19" spans="2:15" ht="15" thickBot="1">
      <c r="B19" s="41" t="s">
        <v>23</v>
      </c>
      <c r="C19" s="41"/>
      <c r="D19" s="41"/>
      <c r="E19" s="41"/>
      <c r="L19" s="9"/>
      <c r="M19" s="9"/>
      <c r="N19" s="9"/>
      <c r="O19" s="9"/>
    </row>
    <row r="20" spans="2:14" ht="15" thickBot="1">
      <c r="B20" s="218" t="s">
        <v>18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20"/>
      <c r="N20" s="9"/>
    </row>
    <row r="21" spans="2:11" ht="14.25">
      <c r="B21" s="40"/>
      <c r="C21" s="53"/>
      <c r="D21" s="40"/>
      <c r="E21" s="40"/>
      <c r="F21" s="40"/>
      <c r="G21" s="40"/>
      <c r="H21" s="40"/>
      <c r="I21" s="40"/>
      <c r="J21" s="40"/>
      <c r="K21" s="40"/>
    </row>
    <row r="22" spans="2:11" ht="14.25">
      <c r="B22" s="40"/>
      <c r="C22" s="53"/>
      <c r="D22" s="40"/>
      <c r="E22" s="40"/>
      <c r="F22" s="40"/>
      <c r="G22" s="40"/>
      <c r="H22" s="40"/>
      <c r="I22" s="40"/>
      <c r="J22" s="40"/>
      <c r="K22" s="40"/>
    </row>
    <row r="23" spans="2:12" ht="30" customHeight="1">
      <c r="B23" s="177" t="s">
        <v>96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</row>
    <row r="24" spans="2:11" ht="14.25">
      <c r="B24" s="40"/>
      <c r="C24" s="41"/>
      <c r="D24" s="40"/>
      <c r="E24" s="40"/>
      <c r="F24" s="40"/>
      <c r="G24" s="40"/>
      <c r="H24" s="40"/>
      <c r="I24" s="40"/>
      <c r="J24" s="40"/>
      <c r="K24" s="40"/>
    </row>
    <row r="25" spans="2:13" ht="15" thickBot="1">
      <c r="B25" s="42" t="b">
        <f>COUNTA(B27:B37)=SUM(IF(FREQUENCY(MATCH(C27:C37,C27:C37,0),MATCH(C27:C37,C27:C37,0))&gt;0,1))</f>
        <v>0</v>
      </c>
      <c r="C25" s="43" t="str">
        <f>IF(B25,"Kódovanie OK (rôzne znaky majú rôzne kódy)","Chybné kódovanie (niektoré znaky majú rovnaké kódy)")</f>
        <v>Chybné kódovanie (niektoré znaky majú rovnaké kódy)</v>
      </c>
      <c r="D25" s="40"/>
      <c r="E25" s="40"/>
      <c r="F25" s="40"/>
      <c r="G25" s="40"/>
      <c r="H25" s="40"/>
      <c r="I25" s="40"/>
      <c r="M25" s="44" t="str">
        <f>IF(AND(M27=M30,B25),"Správne riešenie","Chybné/nekompletné riešenie")</f>
        <v>Chybné/nekompletné riešenie</v>
      </c>
    </row>
    <row r="26" spans="2:14" ht="15" thickBot="1">
      <c r="B26" s="45" t="s">
        <v>47</v>
      </c>
      <c r="C26" s="45" t="s">
        <v>48</v>
      </c>
      <c r="D26" s="40"/>
      <c r="E26" s="46" t="s">
        <v>6</v>
      </c>
      <c r="F26" s="46" t="s">
        <v>29</v>
      </c>
      <c r="G26" s="46" t="s">
        <v>0</v>
      </c>
      <c r="H26" s="46" t="s">
        <v>15</v>
      </c>
      <c r="I26" s="46" t="s">
        <v>30</v>
      </c>
      <c r="J26" s="46" t="s">
        <v>29</v>
      </c>
      <c r="K26" s="46" t="s">
        <v>31</v>
      </c>
      <c r="M26" s="46" t="str">
        <f>CONCATENATE(E26,F26,G26,H26,I26,J26,K26)</f>
        <v>TEACHER</v>
      </c>
      <c r="N26" s="176" t="s">
        <v>143</v>
      </c>
    </row>
    <row r="27" spans="2:14" ht="14.25">
      <c r="B27" s="47" t="s">
        <v>0</v>
      </c>
      <c r="C27" s="19" t="s">
        <v>18</v>
      </c>
      <c r="D27" s="40"/>
      <c r="E27" s="48" t="str">
        <f>LOOKUP(E26,$B$27:$B$37,$C$27:$C$37)</f>
        <v> </v>
      </c>
      <c r="F27" s="48" t="str">
        <f aca="true" t="shared" si="2" ref="F27:K27">LOOKUP(F26,$B$27:$B$37,$C$27:$C$37)</f>
        <v> </v>
      </c>
      <c r="G27" s="48" t="str">
        <f t="shared" si="2"/>
        <v> </v>
      </c>
      <c r="H27" s="48" t="str">
        <f t="shared" si="2"/>
        <v> </v>
      </c>
      <c r="I27" s="48" t="str">
        <f t="shared" si="2"/>
        <v> </v>
      </c>
      <c r="J27" s="48" t="str">
        <f t="shared" si="2"/>
        <v> </v>
      </c>
      <c r="K27" s="48" t="str">
        <f t="shared" si="2"/>
        <v> </v>
      </c>
      <c r="L27" s="49"/>
      <c r="M27" s="48" t="str">
        <f>CONCATENATE(E27,F27,G27,H27,I27,J27,K27)</f>
        <v>       </v>
      </c>
      <c r="N27" s="139">
        <f>LEN(M27)</f>
        <v>7</v>
      </c>
    </row>
    <row r="28" spans="2:13" ht="14.25">
      <c r="B28" s="47" t="s">
        <v>15</v>
      </c>
      <c r="C28" s="19" t="s">
        <v>18</v>
      </c>
      <c r="D28" s="40"/>
      <c r="E28" s="9"/>
      <c r="F28" s="9"/>
      <c r="G28" s="9"/>
      <c r="H28" s="9"/>
      <c r="I28" s="40"/>
      <c r="K28" s="40"/>
      <c r="M28" s="40"/>
    </row>
    <row r="29" spans="2:14" ht="14.25">
      <c r="B29" s="47" t="s">
        <v>29</v>
      </c>
      <c r="C29" s="19" t="s">
        <v>18</v>
      </c>
      <c r="D29" s="40"/>
      <c r="E29" s="50" t="s">
        <v>32</v>
      </c>
      <c r="F29" s="50" t="s">
        <v>13</v>
      </c>
      <c r="G29" s="50" t="s">
        <v>32</v>
      </c>
      <c r="H29" s="50" t="s">
        <v>19</v>
      </c>
      <c r="I29" s="50" t="s">
        <v>22</v>
      </c>
      <c r="J29" s="50" t="s">
        <v>33</v>
      </c>
      <c r="K29" s="40"/>
      <c r="M29" s="51" t="str">
        <f>CONCATENATE(E29,F29,G29,H29,I29,J29)</f>
        <v>PUPILS</v>
      </c>
      <c r="N29" s="176" t="s">
        <v>143</v>
      </c>
    </row>
    <row r="30" spans="2:14" ht="14.25">
      <c r="B30" s="47" t="s">
        <v>30</v>
      </c>
      <c r="C30" s="19" t="s">
        <v>18</v>
      </c>
      <c r="D30" s="40"/>
      <c r="E30" s="48" t="str">
        <f aca="true" t="shared" si="3" ref="E30:J30">LOOKUP(E29,$B$27:$B$37,$C$27:$C$37)</f>
        <v> </v>
      </c>
      <c r="F30" s="48" t="str">
        <f t="shared" si="3"/>
        <v> </v>
      </c>
      <c r="G30" s="48" t="str">
        <f t="shared" si="3"/>
        <v> </v>
      </c>
      <c r="H30" s="48" t="str">
        <f t="shared" si="3"/>
        <v> </v>
      </c>
      <c r="I30" s="48" t="str">
        <f t="shared" si="3"/>
        <v> </v>
      </c>
      <c r="J30" s="48" t="str">
        <f t="shared" si="3"/>
        <v> </v>
      </c>
      <c r="K30" s="54"/>
      <c r="L30" s="49"/>
      <c r="M30" s="48" t="str">
        <f>CONCATENATE(E30,F30,G30,H30,I30,J30)</f>
        <v>      </v>
      </c>
      <c r="N30" s="139">
        <f>LEN(M30)</f>
        <v>6</v>
      </c>
    </row>
    <row r="31" spans="2:4" ht="14.25">
      <c r="B31" s="47" t="s">
        <v>19</v>
      </c>
      <c r="C31" s="19" t="s">
        <v>18</v>
      </c>
      <c r="D31" s="40"/>
    </row>
    <row r="32" spans="2:11" ht="14.25">
      <c r="B32" s="47" t="s">
        <v>22</v>
      </c>
      <c r="C32" s="19" t="s">
        <v>18</v>
      </c>
      <c r="D32" s="40"/>
      <c r="E32" s="40"/>
      <c r="F32" s="40"/>
      <c r="G32" s="40"/>
      <c r="H32" s="40"/>
      <c r="I32" s="40"/>
      <c r="J32" s="40"/>
      <c r="K32" s="40"/>
    </row>
    <row r="33" spans="2:11" ht="14.25">
      <c r="B33" s="47" t="s">
        <v>32</v>
      </c>
      <c r="C33" s="19" t="s">
        <v>18</v>
      </c>
      <c r="D33" s="40"/>
      <c r="E33" s="40"/>
      <c r="F33" s="40"/>
      <c r="G33" s="40"/>
      <c r="H33" s="40"/>
      <c r="I33" s="40"/>
      <c r="J33" s="40"/>
      <c r="K33" s="40"/>
    </row>
    <row r="34" spans="2:11" ht="14.25">
      <c r="B34" s="47" t="s">
        <v>31</v>
      </c>
      <c r="C34" s="19" t="s">
        <v>18</v>
      </c>
      <c r="D34" s="40"/>
      <c r="E34" s="40"/>
      <c r="F34" s="40"/>
      <c r="G34" s="40"/>
      <c r="H34" s="40"/>
      <c r="I34" s="40"/>
      <c r="J34" s="40"/>
      <c r="K34" s="40"/>
    </row>
    <row r="35" spans="2:11" ht="14.25">
      <c r="B35" s="47" t="s">
        <v>33</v>
      </c>
      <c r="C35" s="19" t="s">
        <v>18</v>
      </c>
      <c r="D35" s="40"/>
      <c r="E35" s="40"/>
      <c r="F35" s="40"/>
      <c r="G35" s="40"/>
      <c r="H35" s="40"/>
      <c r="I35" s="40"/>
      <c r="J35" s="40"/>
      <c r="K35" s="40"/>
    </row>
    <row r="36" spans="2:11" ht="14.25">
      <c r="B36" s="47" t="s">
        <v>6</v>
      </c>
      <c r="C36" s="19" t="s">
        <v>18</v>
      </c>
      <c r="D36" s="40"/>
      <c r="E36" s="40"/>
      <c r="F36" s="40"/>
      <c r="G36" s="40"/>
      <c r="H36" s="40"/>
      <c r="I36" s="40"/>
      <c r="J36" s="40"/>
      <c r="K36" s="40"/>
    </row>
    <row r="37" spans="2:11" ht="15" thickBot="1">
      <c r="B37" s="52" t="s">
        <v>13</v>
      </c>
      <c r="C37" s="20" t="s">
        <v>18</v>
      </c>
      <c r="D37" s="40"/>
      <c r="E37" s="40"/>
      <c r="F37" s="40"/>
      <c r="G37" s="40"/>
      <c r="H37" s="40"/>
      <c r="I37" s="40"/>
      <c r="J37" s="40"/>
      <c r="K37" s="40"/>
    </row>
    <row r="38" spans="2:11" ht="14.25">
      <c r="B38" s="40"/>
      <c r="C38" s="41"/>
      <c r="D38" s="40"/>
      <c r="E38" s="40"/>
      <c r="F38" s="40"/>
      <c r="G38" s="40"/>
      <c r="H38" s="40"/>
      <c r="I38" s="40"/>
      <c r="J38" s="40"/>
      <c r="K38" s="40"/>
    </row>
    <row r="39" spans="2:5" ht="15" thickBot="1">
      <c r="B39" s="41" t="s">
        <v>23</v>
      </c>
      <c r="C39" s="41"/>
      <c r="D39" s="41"/>
      <c r="E39" s="41"/>
    </row>
    <row r="40" spans="2:14" ht="15" thickBot="1">
      <c r="B40" s="218" t="s">
        <v>18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/>
      <c r="N40" s="9"/>
    </row>
    <row r="41" spans="1:14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1" ht="14.25">
      <c r="B42" s="181" t="s">
        <v>134</v>
      </c>
      <c r="C42" s="181"/>
      <c r="D42" s="181"/>
      <c r="E42" s="181"/>
      <c r="F42" s="181"/>
      <c r="G42" s="181"/>
      <c r="H42" s="181"/>
      <c r="I42" s="181"/>
      <c r="J42" s="181"/>
      <c r="K42" s="181"/>
    </row>
  </sheetData>
  <sheetProtection password="94C7" sheet="1" selectLockedCells="1"/>
  <mergeCells count="5">
    <mergeCell ref="B20:M20"/>
    <mergeCell ref="B40:M40"/>
    <mergeCell ref="B3:L3"/>
    <mergeCell ref="B23:L23"/>
    <mergeCell ref="B42:K4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RowColHeaders="0" zoomScalePageLayoutView="0" workbookViewId="0" topLeftCell="A1">
      <selection activeCell="C7" sqref="C7"/>
    </sheetView>
  </sheetViews>
  <sheetFormatPr defaultColWidth="9.140625" defaultRowHeight="15"/>
  <cols>
    <col min="1" max="1" width="2.28125" style="0" customWidth="1"/>
    <col min="2" max="2" width="4.421875" style="0" customWidth="1"/>
    <col min="3" max="3" width="15.7109375" style="0" customWidth="1"/>
    <col min="4" max="4" width="2.421875" style="0" customWidth="1"/>
    <col min="5" max="9" width="7.7109375" style="0" customWidth="1"/>
    <col min="10" max="10" width="3.57421875" style="0" customWidth="1"/>
    <col min="11" max="11" width="20.421875" style="0" customWidth="1"/>
    <col min="12" max="12" width="10.7109375" style="0" customWidth="1"/>
  </cols>
  <sheetData>
    <row r="1" spans="2:12" ht="25.5">
      <c r="B1" s="7" t="s">
        <v>94</v>
      </c>
      <c r="K1" s="6"/>
      <c r="L1" s="6"/>
    </row>
    <row r="3" spans="2:11" s="14" customFormat="1" ht="30" customHeight="1">
      <c r="B3" s="225" t="s">
        <v>141</v>
      </c>
      <c r="C3" s="225"/>
      <c r="D3" s="225"/>
      <c r="E3" s="225"/>
      <c r="F3" s="225"/>
      <c r="G3" s="225"/>
      <c r="H3" s="225"/>
      <c r="I3" s="225"/>
      <c r="J3" s="225"/>
      <c r="K3" s="225"/>
    </row>
    <row r="4" spans="2:11" ht="14.25">
      <c r="B4" s="1"/>
      <c r="C4" s="2"/>
      <c r="D4" s="1"/>
      <c r="E4" s="1"/>
      <c r="F4" s="1"/>
      <c r="G4" s="1"/>
      <c r="H4" s="1"/>
      <c r="I4" s="1"/>
      <c r="J4" s="1"/>
      <c r="K4" s="1"/>
    </row>
    <row r="5" spans="2:11" ht="15" thickBot="1">
      <c r="B5" s="5" t="b">
        <f>COUNTA(B7:B13)=SUM(IF(FREQUENCY(MATCH(C7:C13,C7:C13,0),MATCH(C7:C13,C7:C13,0))&gt;0,1))</f>
        <v>0</v>
      </c>
      <c r="C5" s="4" t="str">
        <f>IF(B5,"Kódovanie OK (rôzne znaky majú rôzne kódy)","Chybné kódovanie (niektoré znaky majú rovnaké kódy)")</f>
        <v>Chybné kódovanie (niektoré znaky majú rovnaké kódy)</v>
      </c>
      <c r="D5" s="1"/>
      <c r="E5" s="1"/>
      <c r="F5" s="1"/>
      <c r="G5" s="1"/>
      <c r="H5" s="1"/>
      <c r="I5" s="1"/>
      <c r="K5" s="36" t="str">
        <f>IF(AND(K7=K10,K7=K13,B5),"Správne riešenie","Chybné/nekompletné riešenie")</f>
        <v>Chybné/nekompletné riešenie</v>
      </c>
    </row>
    <row r="6" spans="2:12" s="14" customFormat="1" ht="15" thickBot="1">
      <c r="B6" s="13" t="s">
        <v>47</v>
      </c>
      <c r="C6" s="13" t="s">
        <v>48</v>
      </c>
      <c r="D6" s="1"/>
      <c r="E6" s="27" t="s">
        <v>31</v>
      </c>
      <c r="F6" s="27" t="s">
        <v>13</v>
      </c>
      <c r="G6" s="27" t="s">
        <v>16</v>
      </c>
      <c r="H6" s="27" t="s">
        <v>0</v>
      </c>
      <c r="I6"/>
      <c r="J6"/>
      <c r="K6" s="27" t="str">
        <f>CONCATENATE(E6,F6,G6,H6,I6)</f>
        <v>RUKA</v>
      </c>
      <c r="L6" s="176" t="s">
        <v>143</v>
      </c>
    </row>
    <row r="7" spans="2:12" ht="14.25">
      <c r="B7" s="33" t="s">
        <v>0</v>
      </c>
      <c r="C7" s="21" t="s">
        <v>18</v>
      </c>
      <c r="D7" s="1"/>
      <c r="E7" s="11" t="str">
        <f>LOOKUP(E6,$B$7:$B$13,$C$7:$C$13)</f>
        <v> </v>
      </c>
      <c r="F7" s="11" t="str">
        <f>LOOKUP(F6,$B$7:$B$13,$C$7:$C$13)</f>
        <v> </v>
      </c>
      <c r="G7" s="11" t="str">
        <f>LOOKUP(G6,$B$7:$B$13,$C$7:$C$13)</f>
        <v> </v>
      </c>
      <c r="H7" s="11" t="str">
        <f>LOOKUP(H6,$B$7:$B$13,$C$7:$C$13)</f>
        <v> </v>
      </c>
      <c r="I7" s="12"/>
      <c r="J7" s="12"/>
      <c r="K7" s="3" t="str">
        <f>CONCATENATE(E7,F7,G7,H7,I7)</f>
        <v>    </v>
      </c>
      <c r="L7" s="139">
        <f>LEN(K7)</f>
        <v>4</v>
      </c>
    </row>
    <row r="8" spans="2:11" ht="14.25">
      <c r="B8" s="34" t="s">
        <v>30</v>
      </c>
      <c r="C8" s="22" t="s">
        <v>18</v>
      </c>
      <c r="D8" s="1"/>
      <c r="E8" s="3"/>
      <c r="F8" s="3"/>
      <c r="G8" s="3"/>
      <c r="H8" s="3"/>
      <c r="I8" s="1"/>
      <c r="K8" s="1"/>
    </row>
    <row r="9" spans="2:12" ht="14.25">
      <c r="B9" s="34" t="s">
        <v>16</v>
      </c>
      <c r="C9" s="22" t="s">
        <v>18</v>
      </c>
      <c r="D9" s="1"/>
      <c r="E9" s="29" t="s">
        <v>16</v>
      </c>
      <c r="F9" s="29" t="s">
        <v>31</v>
      </c>
      <c r="G9" s="29" t="s">
        <v>16</v>
      </c>
      <c r="K9" s="28" t="str">
        <f>CONCATENATE(E9,F9,G9,H9,I9)</f>
        <v>KRK</v>
      </c>
      <c r="L9" s="176" t="s">
        <v>143</v>
      </c>
    </row>
    <row r="10" spans="2:12" ht="14.25">
      <c r="B10" s="34" t="s">
        <v>22</v>
      </c>
      <c r="C10" s="22" t="s">
        <v>18</v>
      </c>
      <c r="D10" s="1"/>
      <c r="E10" s="11" t="str">
        <f>LOOKUP(E9,$B$7:$B$13,$C$7:$C$13)</f>
        <v> </v>
      </c>
      <c r="F10" s="11" t="str">
        <f>LOOKUP(F9,$B$7:$B$13,$C$7:$C$13)</f>
        <v> </v>
      </c>
      <c r="G10" s="11" t="str">
        <f>LOOKUP(G9,$B$7:$B$13,$C$7:$C$13)</f>
        <v> </v>
      </c>
      <c r="H10" s="10"/>
      <c r="I10" s="10"/>
      <c r="J10" s="10"/>
      <c r="K10" s="3" t="str">
        <f>CONCATENATE(E10,F10,G10,H10,I10)</f>
        <v>   </v>
      </c>
      <c r="L10" s="139">
        <f>LEN(K10)</f>
        <v>3</v>
      </c>
    </row>
    <row r="11" spans="2:10" ht="14.25">
      <c r="B11" s="34" t="s">
        <v>31</v>
      </c>
      <c r="C11" s="22" t="s">
        <v>18</v>
      </c>
      <c r="D11" s="1"/>
      <c r="E11" s="1"/>
      <c r="F11" s="1"/>
      <c r="G11" s="1"/>
      <c r="H11" s="1"/>
      <c r="I11" s="1"/>
      <c r="J11" s="1"/>
    </row>
    <row r="12" spans="2:12" ht="14.25">
      <c r="B12" s="34" t="s">
        <v>13</v>
      </c>
      <c r="C12" s="22" t="s">
        <v>18</v>
      </c>
      <c r="D12" s="1"/>
      <c r="E12" s="31" t="s">
        <v>30</v>
      </c>
      <c r="F12" s="31" t="s">
        <v>22</v>
      </c>
      <c r="G12" s="31" t="s">
        <v>0</v>
      </c>
      <c r="H12" s="31" t="s">
        <v>36</v>
      </c>
      <c r="I12" s="31" t="s">
        <v>0</v>
      </c>
      <c r="K12" s="32" t="str">
        <f>CONCATENATE(E12,F12,G12,H12,I12)</f>
        <v>HLAVA</v>
      </c>
      <c r="L12" s="176" t="s">
        <v>143</v>
      </c>
    </row>
    <row r="13" spans="2:12" ht="15" thickBot="1">
      <c r="B13" s="35" t="s">
        <v>36</v>
      </c>
      <c r="C13" s="23" t="s">
        <v>18</v>
      </c>
      <c r="D13" s="1"/>
      <c r="E13" s="11" t="str">
        <f>LOOKUP(E12,$B$7:$B$13,$C$7:$C$13)</f>
        <v> </v>
      </c>
      <c r="F13" s="11" t="str">
        <f>LOOKUP(F12,$B$7:$B$13,$C$7:$C$13)</f>
        <v> </v>
      </c>
      <c r="G13" s="11" t="str">
        <f>LOOKUP(G12,$B$7:$B$13,$C$7:$C$13)</f>
        <v> </v>
      </c>
      <c r="H13" s="11" t="str">
        <f>LOOKUP(H12,$B$7:$B$13,$C$7:$C$13)</f>
        <v> </v>
      </c>
      <c r="I13" s="11" t="str">
        <f>LOOKUP(I12,$B$7:$B$13,$C$7:$C$13)</f>
        <v> </v>
      </c>
      <c r="J13" s="10"/>
      <c r="K13" s="3" t="str">
        <f>CONCATENATE(E13,F13,G13,H13,I13)</f>
        <v>     </v>
      </c>
      <c r="L13" s="139">
        <f>LEN(K13)</f>
        <v>5</v>
      </c>
    </row>
    <row r="14" spans="1:4" ht="14.25">
      <c r="A14" s="1"/>
      <c r="B14" s="1"/>
      <c r="C14" s="1"/>
      <c r="D14" s="1"/>
    </row>
    <row r="15" spans="2:11" ht="15" thickBot="1">
      <c r="B15" s="2" t="s">
        <v>23</v>
      </c>
      <c r="C15" s="2"/>
      <c r="D15" s="2"/>
      <c r="E15" s="2"/>
      <c r="F15" s="14"/>
      <c r="G15" s="14"/>
      <c r="H15" s="14"/>
      <c r="I15" s="14"/>
      <c r="J15" s="14"/>
      <c r="K15" s="14"/>
    </row>
    <row r="16" spans="2:11" ht="15" thickBot="1">
      <c r="B16" s="221"/>
      <c r="C16" s="222"/>
      <c r="D16" s="222"/>
      <c r="E16" s="222"/>
      <c r="F16" s="222"/>
      <c r="G16" s="222"/>
      <c r="H16" s="222"/>
      <c r="I16" s="222"/>
      <c r="J16" s="222"/>
      <c r="K16" s="223"/>
    </row>
    <row r="18" spans="2:10" ht="14.25">
      <c r="B18" s="224" t="s">
        <v>91</v>
      </c>
      <c r="C18" s="224"/>
      <c r="D18" s="224"/>
      <c r="E18" s="224"/>
      <c r="F18" s="224"/>
      <c r="G18" s="224"/>
      <c r="H18" s="224"/>
      <c r="I18" s="224"/>
      <c r="J18" s="224"/>
    </row>
  </sheetData>
  <sheetProtection password="94C7" sheet="1" selectLockedCells="1"/>
  <mergeCells count="3">
    <mergeCell ref="B16:K16"/>
    <mergeCell ref="B18:J18"/>
    <mergeCell ref="B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Humorné kódovanie</dc:title>
  <dc:subject/>
  <dc:creator>Lubomir Snajder</dc:creator>
  <cp:keywords>VEMIV</cp:keywords>
  <dc:description/>
  <cp:lastModifiedBy>Ľubomír Šnajder</cp:lastModifiedBy>
  <cp:lastPrinted>2014-07-11T13:29:27Z</cp:lastPrinted>
  <dcterms:created xsi:type="dcterms:W3CDTF">2014-07-10T10:44:32Z</dcterms:created>
  <dcterms:modified xsi:type="dcterms:W3CDTF">2015-05-16T11:34:01Z</dcterms:modified>
  <cp:category/>
  <cp:version/>
  <cp:contentType/>
  <cp:contentStatus/>
</cp:coreProperties>
</file>